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12120" windowHeight="7680" tabRatio="852"/>
  </bookViews>
  <sheets>
    <sheet name="CECR" sheetId="1" r:id="rId1"/>
    <sheet name="Instructions" sheetId="7" r:id="rId2"/>
    <sheet name="Identification" sheetId="2" r:id="rId3"/>
    <sheet name="Synthèse de conformité" sheetId="6" r:id="rId4"/>
    <sheet name="Station de lecture 1" sheetId="5" r:id="rId5"/>
    <sheet name="Station de lecture 2" sheetId="8" r:id="rId6"/>
    <sheet name="Station de lecture 3" sheetId="10" r:id="rId7"/>
    <sheet name="Station de lecture 4" sheetId="11" r:id="rId8"/>
    <sheet name="Station de lecture 5" sheetId="12" r:id="rId9"/>
    <sheet name="Station de lecture 6" sheetId="13" r:id="rId10"/>
    <sheet name="Station de lecture 7" sheetId="14" r:id="rId11"/>
    <sheet name="Station de lecture 8" sheetId="15" r:id="rId12"/>
    <sheet name="Station de lecture 9" sheetId="19" r:id="rId13"/>
    <sheet name="Station de lecture 10" sheetId="17" r:id="rId14"/>
  </sheets>
  <externalReferences>
    <externalReference r:id="rId15"/>
    <externalReference r:id="rId16"/>
  </externalReferences>
  <definedNames>
    <definedName name="_" localSheetId="1">#REF!</definedName>
    <definedName name="_" localSheetId="4">#REF!</definedName>
    <definedName name="_" localSheetId="13">#REF!</definedName>
    <definedName name="_" localSheetId="5">#REF!</definedName>
    <definedName name="_" localSheetId="6">#REF!</definedName>
    <definedName name="_" localSheetId="7">#REF!</definedName>
    <definedName name="_" localSheetId="8">#REF!</definedName>
    <definedName name="_" localSheetId="9">#REF!</definedName>
    <definedName name="_" localSheetId="10">#REF!</definedName>
    <definedName name="_" localSheetId="11">#REF!</definedName>
    <definedName name="_" localSheetId="12">#REF!</definedName>
    <definedName name="_">#REF!</definedName>
    <definedName name="__123Graph_AGRAPH3" localSheetId="1" hidden="1">[1]Appareil!#REF!</definedName>
    <definedName name="__123Graph_AGRAPH3" localSheetId="4" hidden="1">[1]Appareil!#REF!</definedName>
    <definedName name="__123Graph_AGRAPH3" localSheetId="13" hidden="1">[1]Appareil!#REF!</definedName>
    <definedName name="__123Graph_AGRAPH3" localSheetId="5" hidden="1">[1]Appareil!#REF!</definedName>
    <definedName name="__123Graph_AGRAPH3" localSheetId="6" hidden="1">[1]Appareil!#REF!</definedName>
    <definedName name="__123Graph_AGRAPH3" localSheetId="7" hidden="1">[1]Appareil!#REF!</definedName>
    <definedName name="__123Graph_AGRAPH3" localSheetId="8" hidden="1">[1]Appareil!#REF!</definedName>
    <definedName name="__123Graph_AGRAPH3" localSheetId="9" hidden="1">[1]Appareil!#REF!</definedName>
    <definedName name="__123Graph_AGRAPH3" localSheetId="10" hidden="1">[1]Appareil!#REF!</definedName>
    <definedName name="__123Graph_AGRAPH3" localSheetId="11" hidden="1">[1]Appareil!#REF!</definedName>
    <definedName name="__123Graph_AGRAPH3" localSheetId="12" hidden="1">[1]Appareil!#REF!</definedName>
    <definedName name="__123Graph_AGRAPH3" hidden="1">[1]Appareil!#REF!</definedName>
    <definedName name="__123Graph_AGRAPH4" localSheetId="1" hidden="1">[1]Appareil!#REF!</definedName>
    <definedName name="__123Graph_AGRAPH4" localSheetId="4" hidden="1">[1]Appareil!#REF!</definedName>
    <definedName name="__123Graph_AGRAPH4" localSheetId="13" hidden="1">[1]Appareil!#REF!</definedName>
    <definedName name="__123Graph_AGRAPH4" localSheetId="5" hidden="1">[1]Appareil!#REF!</definedName>
    <definedName name="__123Graph_AGRAPH4" localSheetId="6" hidden="1">[1]Appareil!#REF!</definedName>
    <definedName name="__123Graph_AGRAPH4" localSheetId="7" hidden="1">[1]Appareil!#REF!</definedName>
    <definedName name="__123Graph_AGRAPH4" localSheetId="8" hidden="1">[1]Appareil!#REF!</definedName>
    <definedName name="__123Graph_AGRAPH4" localSheetId="9" hidden="1">[1]Appareil!#REF!</definedName>
    <definedName name="__123Graph_AGRAPH4" localSheetId="10" hidden="1">[1]Appareil!#REF!</definedName>
    <definedName name="__123Graph_AGRAPH4" localSheetId="11" hidden="1">[1]Appareil!#REF!</definedName>
    <definedName name="__123Graph_AGRAPH4" localSheetId="12" hidden="1">[1]Appareil!#REF!</definedName>
    <definedName name="__123Graph_AGRAPH4" hidden="1">[1]Appareil!#REF!</definedName>
    <definedName name="_Toc106002349" localSheetId="1">#REF!</definedName>
    <definedName name="_Toc106002349" localSheetId="4">#REF!</definedName>
    <definedName name="_Toc106002349" localSheetId="13">#REF!</definedName>
    <definedName name="_Toc106002349" localSheetId="5">#REF!</definedName>
    <definedName name="_Toc106002349" localSheetId="6">#REF!</definedName>
    <definedName name="_Toc106002349" localSheetId="7">#REF!</definedName>
    <definedName name="_Toc106002349" localSheetId="8">#REF!</definedName>
    <definedName name="_Toc106002349" localSheetId="9">#REF!</definedName>
    <definedName name="_Toc106002349" localSheetId="10">#REF!</definedName>
    <definedName name="_Toc106002349" localSheetId="11">#REF!</definedName>
    <definedName name="_Toc106002349" localSheetId="12">#REF!</definedName>
    <definedName name="_Toc106002349">#REF!</definedName>
    <definedName name="_Toc106002350" localSheetId="1">#REF!</definedName>
    <definedName name="_Toc106002350" localSheetId="4">#REF!</definedName>
    <definedName name="_Toc106002350" localSheetId="13">#REF!</definedName>
    <definedName name="_Toc106002350" localSheetId="5">#REF!</definedName>
    <definedName name="_Toc106002350" localSheetId="6">#REF!</definedName>
    <definedName name="_Toc106002350" localSheetId="7">#REF!</definedName>
    <definedName name="_Toc106002350" localSheetId="8">#REF!</definedName>
    <definedName name="_Toc106002350" localSheetId="9">#REF!</definedName>
    <definedName name="_Toc106002350" localSheetId="10">#REF!</definedName>
    <definedName name="_Toc106002350" localSheetId="11">#REF!</definedName>
    <definedName name="_Toc106002350" localSheetId="12">#REF!</definedName>
    <definedName name="_Toc106002350">#REF!</definedName>
    <definedName name="_Toc106002351" localSheetId="1">#REF!</definedName>
    <definedName name="_Toc106002351" localSheetId="4">#REF!</definedName>
    <definedName name="_Toc106002351" localSheetId="13">#REF!</definedName>
    <definedName name="_Toc106002351" localSheetId="5">#REF!</definedName>
    <definedName name="_Toc106002351" localSheetId="6">#REF!</definedName>
    <definedName name="_Toc106002351" localSheetId="7">#REF!</definedName>
    <definedName name="_Toc106002351" localSheetId="8">#REF!</definedName>
    <definedName name="_Toc106002351" localSheetId="9">#REF!</definedName>
    <definedName name="_Toc106002351" localSheetId="10">#REF!</definedName>
    <definedName name="_Toc106002351" localSheetId="11">#REF!</definedName>
    <definedName name="_Toc106002351" localSheetId="12">#REF!</definedName>
    <definedName name="_Toc106002351">#REF!</definedName>
    <definedName name="_Toc106002352" localSheetId="1">#REF!</definedName>
    <definedName name="_Toc106002352" localSheetId="4">#REF!</definedName>
    <definedName name="_Toc106002352" localSheetId="13">#REF!</definedName>
    <definedName name="_Toc106002352" localSheetId="5">#REF!</definedName>
    <definedName name="_Toc106002352" localSheetId="6">#REF!</definedName>
    <definedName name="_Toc106002352" localSheetId="7">#REF!</definedName>
    <definedName name="_Toc106002352" localSheetId="8">#REF!</definedName>
    <definedName name="_Toc106002352" localSheetId="9">#REF!</definedName>
    <definedName name="_Toc106002352" localSheetId="10">#REF!</definedName>
    <definedName name="_Toc106002352" localSheetId="11">#REF!</definedName>
    <definedName name="_Toc106002352" localSheetId="12">#REF!</definedName>
    <definedName name="_Toc106002352">#REF!</definedName>
    <definedName name="_Toc106002354" localSheetId="1">#REF!</definedName>
    <definedName name="_Toc106002354" localSheetId="4">#REF!</definedName>
    <definedName name="_Toc106002354" localSheetId="13">#REF!</definedName>
    <definedName name="_Toc106002354" localSheetId="5">#REF!</definedName>
    <definedName name="_Toc106002354" localSheetId="6">#REF!</definedName>
    <definedName name="_Toc106002354" localSheetId="7">#REF!</definedName>
    <definedName name="_Toc106002354" localSheetId="8">#REF!</definedName>
    <definedName name="_Toc106002354" localSheetId="9">#REF!</definedName>
    <definedName name="_Toc106002354" localSheetId="10">#REF!</definedName>
    <definedName name="_Toc106002354" localSheetId="11">#REF!</definedName>
    <definedName name="_Toc106002354" localSheetId="12">#REF!</definedName>
    <definedName name="_Toc106002354">#REF!</definedName>
    <definedName name="_Toc106002355" localSheetId="1">#REF!</definedName>
    <definedName name="_Toc106002355" localSheetId="4">#REF!</definedName>
    <definedName name="_Toc106002355" localSheetId="13">#REF!</definedName>
    <definedName name="_Toc106002355" localSheetId="5">#REF!</definedName>
    <definedName name="_Toc106002355" localSheetId="6">#REF!</definedName>
    <definedName name="_Toc106002355" localSheetId="7">#REF!</definedName>
    <definedName name="_Toc106002355" localSheetId="8">#REF!</definedName>
    <definedName name="_Toc106002355" localSheetId="9">#REF!</definedName>
    <definedName name="_Toc106002355" localSheetId="10">#REF!</definedName>
    <definedName name="_Toc106002355" localSheetId="11">#REF!</definedName>
    <definedName name="_Toc106002355" localSheetId="12">#REF!</definedName>
    <definedName name="_Toc106002355">#REF!</definedName>
    <definedName name="_Toc106002356" localSheetId="1">#REF!</definedName>
    <definedName name="_Toc106002356" localSheetId="4">#REF!</definedName>
    <definedName name="_Toc106002356" localSheetId="13">#REF!</definedName>
    <definedName name="_Toc106002356" localSheetId="5">#REF!</definedName>
    <definedName name="_Toc106002356" localSheetId="6">#REF!</definedName>
    <definedName name="_Toc106002356" localSheetId="7">#REF!</definedName>
    <definedName name="_Toc106002356" localSheetId="8">#REF!</definedName>
    <definedName name="_Toc106002356" localSheetId="9">#REF!</definedName>
    <definedName name="_Toc106002356" localSheetId="10">#REF!</definedName>
    <definedName name="_Toc106002356" localSheetId="11">#REF!</definedName>
    <definedName name="_Toc106002356" localSheetId="12">#REF!</definedName>
    <definedName name="_Toc106002356">#REF!</definedName>
    <definedName name="_Toc106002357" localSheetId="1">#REF!</definedName>
    <definedName name="_Toc106002357" localSheetId="4">#REF!</definedName>
    <definedName name="_Toc106002357" localSheetId="13">#REF!</definedName>
    <definedName name="_Toc106002357" localSheetId="5">#REF!</definedName>
    <definedName name="_Toc106002357" localSheetId="6">#REF!</definedName>
    <definedName name="_Toc106002357" localSheetId="7">#REF!</definedName>
    <definedName name="_Toc106002357" localSheetId="8">#REF!</definedName>
    <definedName name="_Toc106002357" localSheetId="9">#REF!</definedName>
    <definedName name="_Toc106002357" localSheetId="10">#REF!</definedName>
    <definedName name="_Toc106002357" localSheetId="11">#REF!</definedName>
    <definedName name="_Toc106002357" localSheetId="12">#REF!</definedName>
    <definedName name="_Toc106002357">#REF!</definedName>
    <definedName name="_Toc106002358" localSheetId="1">#REF!</definedName>
    <definedName name="_Toc106002358" localSheetId="4">#REF!</definedName>
    <definedName name="_Toc106002358" localSheetId="13">#REF!</definedName>
    <definedName name="_Toc106002358" localSheetId="5">#REF!</definedName>
    <definedName name="_Toc106002358" localSheetId="6">#REF!</definedName>
    <definedName name="_Toc106002358" localSheetId="7">#REF!</definedName>
    <definedName name="_Toc106002358" localSheetId="8">#REF!</definedName>
    <definedName name="_Toc106002358" localSheetId="9">#REF!</definedName>
    <definedName name="_Toc106002358" localSheetId="10">#REF!</definedName>
    <definedName name="_Toc106002358" localSheetId="11">#REF!</definedName>
    <definedName name="_Toc106002358" localSheetId="12">#REF!</definedName>
    <definedName name="_Toc106002358">#REF!</definedName>
    <definedName name="_Toc106002359" localSheetId="1">#REF!</definedName>
    <definedName name="_Toc106002359" localSheetId="4">#REF!</definedName>
    <definedName name="_Toc106002359" localSheetId="13">#REF!</definedName>
    <definedName name="_Toc106002359" localSheetId="5">#REF!</definedName>
    <definedName name="_Toc106002359" localSheetId="6">#REF!</definedName>
    <definedName name="_Toc106002359" localSheetId="7">#REF!</definedName>
    <definedName name="_Toc106002359" localSheetId="8">#REF!</definedName>
    <definedName name="_Toc106002359" localSheetId="9">#REF!</definedName>
    <definedName name="_Toc106002359" localSheetId="10">#REF!</definedName>
    <definedName name="_Toc106002359" localSheetId="11">#REF!</definedName>
    <definedName name="_Toc106002359" localSheetId="12">#REF!</definedName>
    <definedName name="_Toc106002359">#REF!</definedName>
    <definedName name="_Toc106002360" localSheetId="1">#REF!</definedName>
    <definedName name="_Toc106002360" localSheetId="4">#REF!</definedName>
    <definedName name="_Toc106002360" localSheetId="13">#REF!</definedName>
    <definedName name="_Toc106002360" localSheetId="5">#REF!</definedName>
    <definedName name="_Toc106002360" localSheetId="6">#REF!</definedName>
    <definedName name="_Toc106002360" localSheetId="7">#REF!</definedName>
    <definedName name="_Toc106002360" localSheetId="8">#REF!</definedName>
    <definedName name="_Toc106002360" localSheetId="9">#REF!</definedName>
    <definedName name="_Toc106002360" localSheetId="10">#REF!</definedName>
    <definedName name="_Toc106002360" localSheetId="11">#REF!</definedName>
    <definedName name="_Toc106002360" localSheetId="12">#REF!</definedName>
    <definedName name="_Toc106002360">#REF!</definedName>
    <definedName name="_Toc106002364" localSheetId="1">#REF!</definedName>
    <definedName name="_Toc106002364" localSheetId="4">#REF!</definedName>
    <definedName name="_Toc106002364" localSheetId="13">#REF!</definedName>
    <definedName name="_Toc106002364" localSheetId="5">#REF!</definedName>
    <definedName name="_Toc106002364" localSheetId="6">#REF!</definedName>
    <definedName name="_Toc106002364" localSheetId="7">#REF!</definedName>
    <definedName name="_Toc106002364" localSheetId="8">#REF!</definedName>
    <definedName name="_Toc106002364" localSheetId="9">#REF!</definedName>
    <definedName name="_Toc106002364" localSheetId="10">#REF!</definedName>
    <definedName name="_Toc106002364" localSheetId="11">#REF!</definedName>
    <definedName name="_Toc106002364" localSheetId="12">#REF!</definedName>
    <definedName name="_Toc106002364">#REF!</definedName>
    <definedName name="_Toc106002365" localSheetId="1">#REF!</definedName>
    <definedName name="_Toc106002365" localSheetId="4">#REF!</definedName>
    <definedName name="_Toc106002365" localSheetId="13">#REF!</definedName>
    <definedName name="_Toc106002365" localSheetId="5">#REF!</definedName>
    <definedName name="_Toc106002365" localSheetId="6">#REF!</definedName>
    <definedName name="_Toc106002365" localSheetId="7">#REF!</definedName>
    <definedName name="_Toc106002365" localSheetId="8">#REF!</definedName>
    <definedName name="_Toc106002365" localSheetId="9">#REF!</definedName>
    <definedName name="_Toc106002365" localSheetId="10">#REF!</definedName>
    <definedName name="_Toc106002365" localSheetId="11">#REF!</definedName>
    <definedName name="_Toc106002365" localSheetId="12">#REF!</definedName>
    <definedName name="_Toc106002365">#REF!</definedName>
    <definedName name="_Toc106002366" localSheetId="1">#REF!</definedName>
    <definedName name="_Toc106002366" localSheetId="4">#REF!</definedName>
    <definedName name="_Toc106002366" localSheetId="13">#REF!</definedName>
    <definedName name="_Toc106002366" localSheetId="5">#REF!</definedName>
    <definedName name="_Toc106002366" localSheetId="6">#REF!</definedName>
    <definedName name="_Toc106002366" localSheetId="7">#REF!</definedName>
    <definedName name="_Toc106002366" localSheetId="8">#REF!</definedName>
    <definedName name="_Toc106002366" localSheetId="9">#REF!</definedName>
    <definedName name="_Toc106002366" localSheetId="10">#REF!</definedName>
    <definedName name="_Toc106002366" localSheetId="11">#REF!</definedName>
    <definedName name="_Toc106002366" localSheetId="12">#REF!</definedName>
    <definedName name="_Toc106002366">#REF!</definedName>
    <definedName name="_Toc106002367" localSheetId="1">#REF!</definedName>
    <definedName name="_Toc106002367" localSheetId="4">#REF!</definedName>
    <definedName name="_Toc106002367" localSheetId="13">#REF!</definedName>
    <definedName name="_Toc106002367" localSheetId="5">#REF!</definedName>
    <definedName name="_Toc106002367" localSheetId="6">#REF!</definedName>
    <definedName name="_Toc106002367" localSheetId="7">#REF!</definedName>
    <definedName name="_Toc106002367" localSheetId="8">#REF!</definedName>
    <definedName name="_Toc106002367" localSheetId="9">#REF!</definedName>
    <definedName name="_Toc106002367" localSheetId="10">#REF!</definedName>
    <definedName name="_Toc106002367" localSheetId="11">#REF!</definedName>
    <definedName name="_Toc106002367" localSheetId="12">#REF!</definedName>
    <definedName name="_Toc106002367">#REF!</definedName>
    <definedName name="_Toc106002368" localSheetId="1">#REF!</definedName>
    <definedName name="_Toc106002368" localSheetId="4">#REF!</definedName>
    <definedName name="_Toc106002368" localSheetId="13">#REF!</definedName>
    <definedName name="_Toc106002368" localSheetId="5">#REF!</definedName>
    <definedName name="_Toc106002368" localSheetId="6">#REF!</definedName>
    <definedName name="_Toc106002368" localSheetId="7">#REF!</definedName>
    <definedName name="_Toc106002368" localSheetId="8">#REF!</definedName>
    <definedName name="_Toc106002368" localSheetId="9">#REF!</definedName>
    <definedName name="_Toc106002368" localSheetId="10">#REF!</definedName>
    <definedName name="_Toc106002368" localSheetId="11">#REF!</definedName>
    <definedName name="_Toc106002368" localSheetId="12">#REF!</definedName>
    <definedName name="_Toc106002368">#REF!</definedName>
    <definedName name="_Toc107159773" localSheetId="1">#REF!</definedName>
    <definedName name="_Toc107159773" localSheetId="4">#REF!</definedName>
    <definedName name="_Toc107159773" localSheetId="13">#REF!</definedName>
    <definedName name="_Toc107159773" localSheetId="5">#REF!</definedName>
    <definedName name="_Toc107159773" localSheetId="6">#REF!</definedName>
    <definedName name="_Toc107159773" localSheetId="7">#REF!</definedName>
    <definedName name="_Toc107159773" localSheetId="8">#REF!</definedName>
    <definedName name="_Toc107159773" localSheetId="9">#REF!</definedName>
    <definedName name="_Toc107159773" localSheetId="10">#REF!</definedName>
    <definedName name="_Toc107159773" localSheetId="11">#REF!</definedName>
    <definedName name="_Toc107159773" localSheetId="12">#REF!</definedName>
    <definedName name="_Toc107159773">#REF!</definedName>
    <definedName name="_Toc109495512" localSheetId="1">#REF!</definedName>
    <definedName name="_Toc109495512" localSheetId="4">#REF!</definedName>
    <definedName name="_Toc109495512" localSheetId="13">#REF!</definedName>
    <definedName name="_Toc109495512" localSheetId="5">#REF!</definedName>
    <definedName name="_Toc109495512" localSheetId="6">#REF!</definedName>
    <definedName name="_Toc109495512" localSheetId="7">#REF!</definedName>
    <definedName name="_Toc109495512" localSheetId="8">#REF!</definedName>
    <definedName name="_Toc109495512" localSheetId="9">#REF!</definedName>
    <definedName name="_Toc109495512" localSheetId="10">#REF!</definedName>
    <definedName name="_Toc109495512" localSheetId="11">#REF!</definedName>
    <definedName name="_Toc109495512" localSheetId="12">#REF!</definedName>
    <definedName name="_Toc109495512">#REF!</definedName>
    <definedName name="_Toc109495513" localSheetId="1">#REF!</definedName>
    <definedName name="_Toc109495513" localSheetId="4">#REF!</definedName>
    <definedName name="_Toc109495513" localSheetId="13">#REF!</definedName>
    <definedName name="_Toc109495513" localSheetId="5">#REF!</definedName>
    <definedName name="_Toc109495513" localSheetId="6">#REF!</definedName>
    <definedName name="_Toc109495513" localSheetId="7">#REF!</definedName>
    <definedName name="_Toc109495513" localSheetId="8">#REF!</definedName>
    <definedName name="_Toc109495513" localSheetId="9">#REF!</definedName>
    <definedName name="_Toc109495513" localSheetId="10">#REF!</definedName>
    <definedName name="_Toc109495513" localSheetId="11">#REF!</definedName>
    <definedName name="_Toc109495513" localSheetId="12">#REF!</definedName>
    <definedName name="_Toc109495513">#REF!</definedName>
    <definedName name="_Toc109495514" localSheetId="1">#REF!</definedName>
    <definedName name="_Toc109495514" localSheetId="4">#REF!</definedName>
    <definedName name="_Toc109495514" localSheetId="13">#REF!</definedName>
    <definedName name="_Toc109495514" localSheetId="5">#REF!</definedName>
    <definedName name="_Toc109495514" localSheetId="6">#REF!</definedName>
    <definedName name="_Toc109495514" localSheetId="7">#REF!</definedName>
    <definedName name="_Toc109495514" localSheetId="8">#REF!</definedName>
    <definedName name="_Toc109495514" localSheetId="9">#REF!</definedName>
    <definedName name="_Toc109495514" localSheetId="10">#REF!</definedName>
    <definedName name="_Toc109495514" localSheetId="11">#REF!</definedName>
    <definedName name="_Toc109495514" localSheetId="12">#REF!</definedName>
    <definedName name="_Toc109495514">#REF!</definedName>
    <definedName name="_Toc109495515" localSheetId="1">#REF!</definedName>
    <definedName name="_Toc109495515" localSheetId="4">#REF!</definedName>
    <definedName name="_Toc109495515" localSheetId="13">#REF!</definedName>
    <definedName name="_Toc109495515" localSheetId="5">#REF!</definedName>
    <definedName name="_Toc109495515" localSheetId="6">#REF!</definedName>
    <definedName name="_Toc109495515" localSheetId="7">#REF!</definedName>
    <definedName name="_Toc109495515" localSheetId="8">#REF!</definedName>
    <definedName name="_Toc109495515" localSheetId="9">#REF!</definedName>
    <definedName name="_Toc109495515" localSheetId="10">#REF!</definedName>
    <definedName name="_Toc109495515" localSheetId="11">#REF!</definedName>
    <definedName name="_Toc109495515" localSheetId="12">#REF!</definedName>
    <definedName name="_Toc109495515">#REF!</definedName>
    <definedName name="_Toc109495516" localSheetId="1">#REF!</definedName>
    <definedName name="_Toc109495516" localSheetId="4">#REF!</definedName>
    <definedName name="_Toc109495516" localSheetId="13">#REF!</definedName>
    <definedName name="_Toc109495516" localSheetId="5">#REF!</definedName>
    <definedName name="_Toc109495516" localSheetId="6">#REF!</definedName>
    <definedName name="_Toc109495516" localSheetId="7">#REF!</definedName>
    <definedName name="_Toc109495516" localSheetId="8">#REF!</definedName>
    <definedName name="_Toc109495516" localSheetId="9">#REF!</definedName>
    <definedName name="_Toc109495516" localSheetId="10">#REF!</definedName>
    <definedName name="_Toc109495516" localSheetId="11">#REF!</definedName>
    <definedName name="_Toc109495516" localSheetId="12">#REF!</definedName>
    <definedName name="_Toc109495516">#REF!</definedName>
    <definedName name="_Toc109495517" localSheetId="1">#REF!</definedName>
    <definedName name="_Toc109495517" localSheetId="4">#REF!</definedName>
    <definedName name="_Toc109495517" localSheetId="13">#REF!</definedName>
    <definedName name="_Toc109495517" localSheetId="5">#REF!</definedName>
    <definedName name="_Toc109495517" localSheetId="6">#REF!</definedName>
    <definedName name="_Toc109495517" localSheetId="7">#REF!</definedName>
    <definedName name="_Toc109495517" localSheetId="8">#REF!</definedName>
    <definedName name="_Toc109495517" localSheetId="9">#REF!</definedName>
    <definedName name="_Toc109495517" localSheetId="10">#REF!</definedName>
    <definedName name="_Toc109495517" localSheetId="11">#REF!</definedName>
    <definedName name="_Toc109495517" localSheetId="12">#REF!</definedName>
    <definedName name="_Toc109495517">#REF!</definedName>
    <definedName name="_Toc109495518" localSheetId="1">#REF!</definedName>
    <definedName name="_Toc109495518" localSheetId="4">#REF!</definedName>
    <definedName name="_Toc109495518" localSheetId="13">#REF!</definedName>
    <definedName name="_Toc109495518" localSheetId="5">#REF!</definedName>
    <definedName name="_Toc109495518" localSheetId="6">#REF!</definedName>
    <definedName name="_Toc109495518" localSheetId="7">#REF!</definedName>
    <definedName name="_Toc109495518" localSheetId="8">#REF!</definedName>
    <definedName name="_Toc109495518" localSheetId="9">#REF!</definedName>
    <definedName name="_Toc109495518" localSheetId="10">#REF!</definedName>
    <definedName name="_Toc109495518" localSheetId="11">#REF!</definedName>
    <definedName name="_Toc109495518" localSheetId="12">#REF!</definedName>
    <definedName name="_Toc109495518">#REF!</definedName>
    <definedName name="_Toc109495519" localSheetId="1">#REF!</definedName>
    <definedName name="_Toc109495519" localSheetId="4">#REF!</definedName>
    <definedName name="_Toc109495519" localSheetId="13">#REF!</definedName>
    <definedName name="_Toc109495519" localSheetId="5">#REF!</definedName>
    <definedName name="_Toc109495519" localSheetId="6">#REF!</definedName>
    <definedName name="_Toc109495519" localSheetId="7">#REF!</definedName>
    <definedName name="_Toc109495519" localSheetId="8">#REF!</definedName>
    <definedName name="_Toc109495519" localSheetId="9">#REF!</definedName>
    <definedName name="_Toc109495519" localSheetId="10">#REF!</definedName>
    <definedName name="_Toc109495519" localSheetId="11">#REF!</definedName>
    <definedName name="_Toc109495519" localSheetId="12">#REF!</definedName>
    <definedName name="_Toc109495519">#REF!</definedName>
    <definedName name="_Toc275988921" localSheetId="1">Instructions!#REF!</definedName>
    <definedName name="_Toc275988921" localSheetId="4">'Station de lecture 1'!#REF!</definedName>
    <definedName name="_Toc275988921" localSheetId="13">'Station de lecture 10'!#REF!</definedName>
    <definedName name="_Toc275988921" localSheetId="5">'Station de lecture 2'!#REF!</definedName>
    <definedName name="_Toc275988921" localSheetId="6">'Station de lecture 3'!#REF!</definedName>
    <definedName name="_Toc275988921" localSheetId="7">'Station de lecture 4'!#REF!</definedName>
    <definedName name="_Toc275988921" localSheetId="8">'Station de lecture 5'!#REF!</definedName>
    <definedName name="_Toc275988921" localSheetId="9">'Station de lecture 6'!#REF!</definedName>
    <definedName name="_Toc275988921" localSheetId="10">'Station de lecture 7'!#REF!</definedName>
    <definedName name="_Toc275988921" localSheetId="11">'Station de lecture 8'!#REF!</definedName>
    <definedName name="_Toc275988921" localSheetId="12">'Station de lecture 9'!#REF!</definedName>
    <definedName name="_Toc276540864" localSheetId="2">Identification!#REF!</definedName>
    <definedName name="_Toc293048304" localSheetId="2">Identification!#REF!</definedName>
    <definedName name="_Toc409837595" localSheetId="1">#REF!</definedName>
    <definedName name="_Toc409837595" localSheetId="4">#REF!</definedName>
    <definedName name="_Toc409837595" localSheetId="13">#REF!</definedName>
    <definedName name="_Toc409837595" localSheetId="5">#REF!</definedName>
    <definedName name="_Toc409837595" localSheetId="6">#REF!</definedName>
    <definedName name="_Toc409837595" localSheetId="7">#REF!</definedName>
    <definedName name="_Toc409837595" localSheetId="8">#REF!</definedName>
    <definedName name="_Toc409837595" localSheetId="9">#REF!</definedName>
    <definedName name="_Toc409837595" localSheetId="10">#REF!</definedName>
    <definedName name="_Toc409837595" localSheetId="11">#REF!</definedName>
    <definedName name="_Toc409837595" localSheetId="12">#REF!</definedName>
    <definedName name="_Toc409837595">#REF!</definedName>
    <definedName name="_Toc409837596" localSheetId="1">#REF!</definedName>
    <definedName name="_Toc409837596" localSheetId="4">#REF!</definedName>
    <definedName name="_Toc409837596" localSheetId="13">#REF!</definedName>
    <definedName name="_Toc409837596" localSheetId="5">#REF!</definedName>
    <definedName name="_Toc409837596" localSheetId="6">#REF!</definedName>
    <definedName name="_Toc409837596" localSheetId="7">#REF!</definedName>
    <definedName name="_Toc409837596" localSheetId="8">#REF!</definedName>
    <definedName name="_Toc409837596" localSheetId="9">#REF!</definedName>
    <definedName name="_Toc409837596" localSheetId="10">#REF!</definedName>
    <definedName name="_Toc409837596" localSheetId="11">#REF!</definedName>
    <definedName name="_Toc409837596" localSheetId="12">#REF!</definedName>
    <definedName name="_Toc409837596">#REF!</definedName>
    <definedName name="_Toc409837597" localSheetId="1">#REF!</definedName>
    <definedName name="_Toc409837597" localSheetId="4">#REF!</definedName>
    <definedName name="_Toc409837597" localSheetId="13">#REF!</definedName>
    <definedName name="_Toc409837597" localSheetId="5">#REF!</definedName>
    <definedName name="_Toc409837597" localSheetId="6">#REF!</definedName>
    <definedName name="_Toc409837597" localSheetId="7">#REF!</definedName>
    <definedName name="_Toc409837597" localSheetId="8">#REF!</definedName>
    <definedName name="_Toc409837597" localSheetId="9">#REF!</definedName>
    <definedName name="_Toc409837597" localSheetId="10">#REF!</definedName>
    <definedName name="_Toc409837597" localSheetId="11">#REF!</definedName>
    <definedName name="_Toc409837597" localSheetId="12">#REF!</definedName>
    <definedName name="_Toc409837597">#REF!</definedName>
    <definedName name="_Toc73792562" localSheetId="1">[2]Centre!#REF!</definedName>
    <definedName name="_Toc73792562" localSheetId="4">[2]Centre!#REF!</definedName>
    <definedName name="_Toc73792562" localSheetId="13">[2]Centre!#REF!</definedName>
    <definedName name="_Toc73792562" localSheetId="5">[2]Centre!#REF!</definedName>
    <definedName name="_Toc73792562" localSheetId="6">[2]Centre!#REF!</definedName>
    <definedName name="_Toc73792562" localSheetId="7">[2]Centre!#REF!</definedName>
    <definedName name="_Toc73792562" localSheetId="8">[2]Centre!#REF!</definedName>
    <definedName name="_Toc73792562" localSheetId="9">[2]Centre!#REF!</definedName>
    <definedName name="_Toc73792562" localSheetId="10">[2]Centre!#REF!</definedName>
    <definedName name="_Toc73792562" localSheetId="11">[2]Centre!#REF!</definedName>
    <definedName name="_Toc73792562" localSheetId="12">[2]Centre!#REF!</definedName>
    <definedName name="_Toc73792562">[2]Centre!#REF!</definedName>
    <definedName name="_Toc73792569" localSheetId="1">#REF!</definedName>
    <definedName name="_Toc73792569" localSheetId="4">#REF!</definedName>
    <definedName name="_Toc73792569" localSheetId="13">#REF!</definedName>
    <definedName name="_Toc73792569" localSheetId="5">#REF!</definedName>
    <definedName name="_Toc73792569" localSheetId="6">#REF!</definedName>
    <definedName name="_Toc73792569" localSheetId="7">#REF!</definedName>
    <definedName name="_Toc73792569" localSheetId="8">#REF!</definedName>
    <definedName name="_Toc73792569" localSheetId="9">#REF!</definedName>
    <definedName name="_Toc73792569" localSheetId="10">#REF!</definedName>
    <definedName name="_Toc73792569" localSheetId="11">#REF!</definedName>
    <definedName name="_Toc73792569" localSheetId="12">#REF!</definedName>
    <definedName name="_Toc73792569">#REF!</definedName>
    <definedName name="_Toc73792572" localSheetId="1">#REF!</definedName>
    <definedName name="_Toc73792572" localSheetId="4">#REF!</definedName>
    <definedName name="_Toc73792572" localSheetId="13">#REF!</definedName>
    <definedName name="_Toc73792572" localSheetId="5">#REF!</definedName>
    <definedName name="_Toc73792572" localSheetId="6">#REF!</definedName>
    <definedName name="_Toc73792572" localSheetId="7">#REF!</definedName>
    <definedName name="_Toc73792572" localSheetId="8">#REF!</definedName>
    <definedName name="_Toc73792572" localSheetId="9">#REF!</definedName>
    <definedName name="_Toc73792572" localSheetId="10">#REF!</definedName>
    <definedName name="_Toc73792572" localSheetId="11">#REF!</definedName>
    <definedName name="_Toc73792572" localSheetId="12">#REF!</definedName>
    <definedName name="_Toc73792572">#REF!</definedName>
    <definedName name="_Toc73792573" localSheetId="1">#REF!</definedName>
    <definedName name="_Toc73792573" localSheetId="4">#REF!</definedName>
    <definedName name="_Toc73792573" localSheetId="13">#REF!</definedName>
    <definedName name="_Toc73792573" localSheetId="5">#REF!</definedName>
    <definedName name="_Toc73792573" localSheetId="6">#REF!</definedName>
    <definedName name="_Toc73792573" localSheetId="7">#REF!</definedName>
    <definedName name="_Toc73792573" localSheetId="8">#REF!</definedName>
    <definedName name="_Toc73792573" localSheetId="9">#REF!</definedName>
    <definedName name="_Toc73792573" localSheetId="10">#REF!</definedName>
    <definedName name="_Toc73792573" localSheetId="11">#REF!</definedName>
    <definedName name="_Toc73792573" localSheetId="12">#REF!</definedName>
    <definedName name="_Toc73792573">#REF!</definedName>
    <definedName name="AFFICHÉ" localSheetId="1">#REF!</definedName>
    <definedName name="AFFICHÉ" localSheetId="4">#REF!</definedName>
    <definedName name="AFFICHÉ" localSheetId="13">#REF!</definedName>
    <definedName name="AFFICHÉ" localSheetId="5">#REF!</definedName>
    <definedName name="AFFICHÉ" localSheetId="6">#REF!</definedName>
    <definedName name="AFFICHÉ" localSheetId="7">#REF!</definedName>
    <definedName name="AFFICHÉ" localSheetId="8">#REF!</definedName>
    <definedName name="AFFICHÉ" localSheetId="9">#REF!</definedName>
    <definedName name="AFFICHÉ" localSheetId="10">#REF!</definedName>
    <definedName name="AFFICHÉ" localSheetId="11">#REF!</definedName>
    <definedName name="AFFICHÉ" localSheetId="12">#REF!</definedName>
    <definedName name="AFFICHÉ">#REF!</definedName>
    <definedName name="Artifact_Evaluation_MoMo" localSheetId="1">#REF!</definedName>
    <definedName name="Artifact_Evaluation_MoMo" localSheetId="4">#REF!</definedName>
    <definedName name="Artifact_Evaluation_MoMo" localSheetId="13">#REF!</definedName>
    <definedName name="Artifact_Evaluation_MoMo" localSheetId="5">#REF!</definedName>
    <definedName name="Artifact_Evaluation_MoMo" localSheetId="6">#REF!</definedName>
    <definedName name="Artifact_Evaluation_MoMo" localSheetId="7">#REF!</definedName>
    <definedName name="Artifact_Evaluation_MoMo" localSheetId="8">#REF!</definedName>
    <definedName name="Artifact_Evaluation_MoMo" localSheetId="9">#REF!</definedName>
    <definedName name="Artifact_Evaluation_MoMo" localSheetId="10">#REF!</definedName>
    <definedName name="Artifact_Evaluation_MoMo" localSheetId="11">#REF!</definedName>
    <definedName name="Artifact_Evaluation_MoMo" localSheetId="12">#REF!</definedName>
    <definedName name="Artifact_Evaluation_MoMo">#REF!</definedName>
    <definedName name="Artifact_Evaluation_MoRh" localSheetId="1">#REF!</definedName>
    <definedName name="Artifact_Evaluation_MoRh" localSheetId="4">#REF!</definedName>
    <definedName name="Artifact_Evaluation_MoRh" localSheetId="13">#REF!</definedName>
    <definedName name="Artifact_Evaluation_MoRh" localSheetId="5">#REF!</definedName>
    <definedName name="Artifact_Evaluation_MoRh" localSheetId="6">#REF!</definedName>
    <definedName name="Artifact_Evaluation_MoRh" localSheetId="7">#REF!</definedName>
    <definedName name="Artifact_Evaluation_MoRh" localSheetId="8">#REF!</definedName>
    <definedName name="Artifact_Evaluation_MoRh" localSheetId="9">#REF!</definedName>
    <definedName name="Artifact_Evaluation_MoRh" localSheetId="10">#REF!</definedName>
    <definedName name="Artifact_Evaluation_MoRh" localSheetId="11">#REF!</definedName>
    <definedName name="Artifact_Evaluation_MoRh" localSheetId="12">#REF!</definedName>
    <definedName name="Artifact_Evaluation_MoRh">#REF!</definedName>
    <definedName name="Automatic_Exposure_Control" localSheetId="1">#REF!</definedName>
    <definedName name="Automatic_Exposure_Control" localSheetId="4">#REF!</definedName>
    <definedName name="Automatic_Exposure_Control" localSheetId="13">#REF!</definedName>
    <definedName name="Automatic_Exposure_Control" localSheetId="5">#REF!</definedName>
    <definedName name="Automatic_Exposure_Control" localSheetId="6">#REF!</definedName>
    <definedName name="Automatic_Exposure_Control" localSheetId="7">#REF!</definedName>
    <definedName name="Automatic_Exposure_Control" localSheetId="8">#REF!</definedName>
    <definedName name="Automatic_Exposure_Control" localSheetId="9">#REF!</definedName>
    <definedName name="Automatic_Exposure_Control" localSheetId="10">#REF!</definedName>
    <definedName name="Automatic_Exposure_Control" localSheetId="11">#REF!</definedName>
    <definedName name="Automatic_Exposure_Control" localSheetId="12">#REF!</definedName>
    <definedName name="Automatic_Exposure_Control">#REF!</definedName>
    <definedName name="Average_Glandular_Dose" localSheetId="1">#REF!</definedName>
    <definedName name="Average_Glandular_Dose" localSheetId="4">#REF!</definedName>
    <definedName name="Average_Glandular_Dose" localSheetId="13">#REF!</definedName>
    <definedName name="Average_Glandular_Dose" localSheetId="5">#REF!</definedName>
    <definedName name="Average_Glandular_Dose" localSheetId="6">#REF!</definedName>
    <definedName name="Average_Glandular_Dose" localSheetId="7">#REF!</definedName>
    <definedName name="Average_Glandular_Dose" localSheetId="8">#REF!</definedName>
    <definedName name="Average_Glandular_Dose" localSheetId="9">#REF!</definedName>
    <definedName name="Average_Glandular_Dose" localSheetId="10">#REF!</definedName>
    <definedName name="Average_Glandular_Dose" localSheetId="11">#REF!</definedName>
    <definedName name="Average_Glandular_Dose" localSheetId="12">#REF!</definedName>
    <definedName name="Average_Glandular_Dose">#REF!</definedName>
    <definedName name="Average_Glandular_Dose_MoRh" localSheetId="1">#REF!</definedName>
    <definedName name="Average_Glandular_Dose_MoRh" localSheetId="4">#REF!</definedName>
    <definedName name="Average_Glandular_Dose_MoRh" localSheetId="13">#REF!</definedName>
    <definedName name="Average_Glandular_Dose_MoRh" localSheetId="5">#REF!</definedName>
    <definedName name="Average_Glandular_Dose_MoRh" localSheetId="6">#REF!</definedName>
    <definedName name="Average_Glandular_Dose_MoRh" localSheetId="7">#REF!</definedName>
    <definedName name="Average_Glandular_Dose_MoRh" localSheetId="8">#REF!</definedName>
    <definedName name="Average_Glandular_Dose_MoRh" localSheetId="9">#REF!</definedName>
    <definedName name="Average_Glandular_Dose_MoRh" localSheetId="10">#REF!</definedName>
    <definedName name="Average_Glandular_Dose_MoRh" localSheetId="11">#REF!</definedName>
    <definedName name="Average_Glandular_Dose_MoRh" localSheetId="12">#REF!</definedName>
    <definedName name="Average_Glandular_Dose_MoRh">#REF!</definedName>
    <definedName name="Average_Glanular_Dose_RhRh" localSheetId="1">#REF!</definedName>
    <definedName name="Average_Glanular_Dose_RhRh" localSheetId="4">#REF!</definedName>
    <definedName name="Average_Glanular_Dose_RhRh" localSheetId="13">#REF!</definedName>
    <definedName name="Average_Glanular_Dose_RhRh" localSheetId="5">#REF!</definedName>
    <definedName name="Average_Glanular_Dose_RhRh" localSheetId="6">#REF!</definedName>
    <definedName name="Average_Glanular_Dose_RhRh" localSheetId="7">#REF!</definedName>
    <definedName name="Average_Glanular_Dose_RhRh" localSheetId="8">#REF!</definedName>
    <definedName name="Average_Glanular_Dose_RhRh" localSheetId="9">#REF!</definedName>
    <definedName name="Average_Glanular_Dose_RhRh" localSheetId="10">#REF!</definedName>
    <definedName name="Average_Glanular_Dose_RhRh" localSheetId="11">#REF!</definedName>
    <definedName name="Average_Glanular_Dose_RhRh" localSheetId="12">#REF!</definedName>
    <definedName name="Average_Glanular_Dose_RhRh">#REF!</definedName>
    <definedName name="Beam_Quality_MoRh" localSheetId="1">#REF!</definedName>
    <definedName name="Beam_Quality_MoRh" localSheetId="4">#REF!</definedName>
    <definedName name="Beam_Quality_MoRh" localSheetId="13">#REF!</definedName>
    <definedName name="Beam_Quality_MoRh" localSheetId="5">#REF!</definedName>
    <definedName name="Beam_Quality_MoRh" localSheetId="6">#REF!</definedName>
    <definedName name="Beam_Quality_MoRh" localSheetId="7">#REF!</definedName>
    <definedName name="Beam_Quality_MoRh" localSheetId="8">#REF!</definedName>
    <definedName name="Beam_Quality_MoRh" localSheetId="9">#REF!</definedName>
    <definedName name="Beam_Quality_MoRh" localSheetId="10">#REF!</definedName>
    <definedName name="Beam_Quality_MoRh" localSheetId="11">#REF!</definedName>
    <definedName name="Beam_Quality_MoRh" localSheetId="12">#REF!</definedName>
    <definedName name="Beam_Quality_MoRh">#REF!</definedName>
    <definedName name="Beam_Quality_RhRh" localSheetId="1">#REF!</definedName>
    <definedName name="Beam_Quality_RhRh" localSheetId="4">#REF!</definedName>
    <definedName name="Beam_Quality_RhRh" localSheetId="13">#REF!</definedName>
    <definedName name="Beam_Quality_RhRh" localSheetId="5">#REF!</definedName>
    <definedName name="Beam_Quality_RhRh" localSheetId="6">#REF!</definedName>
    <definedName name="Beam_Quality_RhRh" localSheetId="7">#REF!</definedName>
    <definedName name="Beam_Quality_RhRh" localSheetId="8">#REF!</definedName>
    <definedName name="Beam_Quality_RhRh" localSheetId="9">#REF!</definedName>
    <definedName name="Beam_Quality_RhRh" localSheetId="10">#REF!</definedName>
    <definedName name="Beam_Quality_RhRh" localSheetId="11">#REF!</definedName>
    <definedName name="Beam_Quality_RhRh" localSheetId="12">#REF!</definedName>
    <definedName name="Beam_Quality_RhRh">#REF!</definedName>
    <definedName name="CA" localSheetId="1">#REF!</definedName>
    <definedName name="CA" localSheetId="4">#REF!</definedName>
    <definedName name="CA" localSheetId="13">#REF!</definedName>
    <definedName name="CA" localSheetId="5">#REF!</definedName>
    <definedName name="CA" localSheetId="6">#REF!</definedName>
    <definedName name="CA" localSheetId="7">#REF!</definedName>
    <definedName name="CA" localSheetId="8">#REF!</definedName>
    <definedName name="CA" localSheetId="9">#REF!</definedName>
    <definedName name="CA" localSheetId="10">#REF!</definedName>
    <definedName name="CA" localSheetId="11">#REF!</definedName>
    <definedName name="CA" localSheetId="12">#REF!</definedName>
    <definedName name="CA">#REF!</definedName>
    <definedName name="Collimation_Assessment_MoMo" localSheetId="1">#REF!</definedName>
    <definedName name="Collimation_Assessment_MoMo" localSheetId="4">#REF!</definedName>
    <definedName name="Collimation_Assessment_MoMo" localSheetId="13">#REF!</definedName>
    <definedName name="Collimation_Assessment_MoMo" localSheetId="5">#REF!</definedName>
    <definedName name="Collimation_Assessment_MoMo" localSheetId="6">#REF!</definedName>
    <definedName name="Collimation_Assessment_MoMo" localSheetId="7">#REF!</definedName>
    <definedName name="Collimation_Assessment_MoMo" localSheetId="8">#REF!</definedName>
    <definedName name="Collimation_Assessment_MoMo" localSheetId="9">#REF!</definedName>
    <definedName name="Collimation_Assessment_MoMo" localSheetId="10">#REF!</definedName>
    <definedName name="Collimation_Assessment_MoMo" localSheetId="11">#REF!</definedName>
    <definedName name="Collimation_Assessment_MoMo" localSheetId="12">#REF!</definedName>
    <definedName name="Collimation_Assessment_MoMo">#REF!</definedName>
    <definedName name="Collimation_Assessment_RhRh" localSheetId="1">#REF!</definedName>
    <definedName name="Collimation_Assessment_RhRh" localSheetId="4">#REF!</definedName>
    <definedName name="Collimation_Assessment_RhRh" localSheetId="13">#REF!</definedName>
    <definedName name="Collimation_Assessment_RhRh" localSheetId="5">#REF!</definedName>
    <definedName name="Collimation_Assessment_RhRh" localSheetId="6">#REF!</definedName>
    <definedName name="Collimation_Assessment_RhRh" localSheetId="7">#REF!</definedName>
    <definedName name="Collimation_Assessment_RhRh" localSheetId="8">#REF!</definedName>
    <definedName name="Collimation_Assessment_RhRh" localSheetId="9">#REF!</definedName>
    <definedName name="Collimation_Assessment_RhRh" localSheetId="10">#REF!</definedName>
    <definedName name="Collimation_Assessment_RhRh" localSheetId="11">#REF!</definedName>
    <definedName name="Collimation_Assessment_RhRh" localSheetId="12">#REF!</definedName>
    <definedName name="Collimation_Assessment_RhRh">#REF!</definedName>
    <definedName name="Density_Control_Function" localSheetId="1">#REF!</definedName>
    <definedName name="Density_Control_Function" localSheetId="4">#REF!</definedName>
    <definedName name="Density_Control_Function" localSheetId="13">#REF!</definedName>
    <definedName name="Density_Control_Function" localSheetId="5">#REF!</definedName>
    <definedName name="Density_Control_Function" localSheetId="6">#REF!</definedName>
    <definedName name="Density_Control_Function" localSheetId="7">#REF!</definedName>
    <definedName name="Density_Control_Function" localSheetId="8">#REF!</definedName>
    <definedName name="Density_Control_Function" localSheetId="9">#REF!</definedName>
    <definedName name="Density_Control_Function" localSheetId="10">#REF!</definedName>
    <definedName name="Density_Control_Function" localSheetId="11">#REF!</definedName>
    <definedName name="Density_Control_Function" localSheetId="12">#REF!</definedName>
    <definedName name="Density_Control_Function">#REF!</definedName>
    <definedName name="Equipment_Evaluation" localSheetId="1">#REF!</definedName>
    <definedName name="Equipment_Evaluation" localSheetId="4">#REF!</definedName>
    <definedName name="Equipment_Evaluation" localSheetId="13">#REF!</definedName>
    <definedName name="Equipment_Evaluation" localSheetId="5">#REF!</definedName>
    <definedName name="Equipment_Evaluation" localSheetId="6">#REF!</definedName>
    <definedName name="Equipment_Evaluation" localSheetId="7">#REF!</definedName>
    <definedName name="Equipment_Evaluation" localSheetId="8">#REF!</definedName>
    <definedName name="Equipment_Evaluation" localSheetId="9">#REF!</definedName>
    <definedName name="Equipment_Evaluation" localSheetId="10">#REF!</definedName>
    <definedName name="Equipment_Evaluation" localSheetId="11">#REF!</definedName>
    <definedName name="Equipment_Evaluation" localSheetId="12">#REF!</definedName>
    <definedName name="Equipment_Evaluation">#REF!</definedName>
    <definedName name="Focal_Spot_MoMo" localSheetId="1">#REF!</definedName>
    <definedName name="Focal_Spot_MoMo" localSheetId="4">#REF!</definedName>
    <definedName name="Focal_Spot_MoMo" localSheetId="13">#REF!</definedName>
    <definedName name="Focal_Spot_MoMo" localSheetId="5">#REF!</definedName>
    <definedName name="Focal_Spot_MoMo" localSheetId="6">#REF!</definedName>
    <definedName name="Focal_Spot_MoMo" localSheetId="7">#REF!</definedName>
    <definedName name="Focal_Spot_MoMo" localSheetId="8">#REF!</definedName>
    <definedName name="Focal_Spot_MoMo" localSheetId="9">#REF!</definedName>
    <definedName name="Focal_Spot_MoMo" localSheetId="10">#REF!</definedName>
    <definedName name="Focal_Spot_MoMo" localSheetId="11">#REF!</definedName>
    <definedName name="Focal_Spot_MoMo" localSheetId="12">#REF!</definedName>
    <definedName name="Focal_Spot_MoMo">#REF!</definedName>
    <definedName name="Focal_Spot_Rh" localSheetId="1">#REF!</definedName>
    <definedName name="Focal_Spot_Rh" localSheetId="4">#REF!</definedName>
    <definedName name="Focal_Spot_Rh" localSheetId="13">#REF!</definedName>
    <definedName name="Focal_Spot_Rh" localSheetId="5">#REF!</definedName>
    <definedName name="Focal_Spot_Rh" localSheetId="6">#REF!</definedName>
    <definedName name="Focal_Spot_Rh" localSheetId="7">#REF!</definedName>
    <definedName name="Focal_Spot_Rh" localSheetId="8">#REF!</definedName>
    <definedName name="Focal_Spot_Rh" localSheetId="9">#REF!</definedName>
    <definedName name="Focal_Spot_Rh" localSheetId="10">#REF!</definedName>
    <definedName name="Focal_Spot_Rh" localSheetId="11">#REF!</definedName>
    <definedName name="Focal_Spot_Rh" localSheetId="12">#REF!</definedName>
    <definedName name="Focal_Spot_Rh">#REF!</definedName>
    <definedName name="_xlnm.Print_Titles" localSheetId="2">Identification!$1:$1</definedName>
    <definedName name="MESURÉ" localSheetId="1">#REF!</definedName>
    <definedName name="MESURÉ" localSheetId="4">#REF!</definedName>
    <definedName name="MESURÉ" localSheetId="13">#REF!</definedName>
    <definedName name="MESURÉ" localSheetId="5">#REF!</definedName>
    <definedName name="MESURÉ" localSheetId="6">#REF!</definedName>
    <definedName name="MESURÉ" localSheetId="7">#REF!</definedName>
    <definedName name="MESURÉ" localSheetId="8">#REF!</definedName>
    <definedName name="MESURÉ" localSheetId="9">#REF!</definedName>
    <definedName name="MESURÉ" localSheetId="10">#REF!</definedName>
    <definedName name="MESURÉ" localSheetId="11">#REF!</definedName>
    <definedName name="MESURÉ" localSheetId="12">#REF!</definedName>
    <definedName name="MESURÉ">#REF!</definedName>
    <definedName name="MESURÉS" localSheetId="1">#REF!</definedName>
    <definedName name="MESURÉS" localSheetId="4">#REF!</definedName>
    <definedName name="MESURÉS" localSheetId="13">#REF!</definedName>
    <definedName name="MESURÉS" localSheetId="5">#REF!</definedName>
    <definedName name="MESURÉS" localSheetId="6">#REF!</definedName>
    <definedName name="MESURÉS" localSheetId="7">#REF!</definedName>
    <definedName name="MESURÉS" localSheetId="8">#REF!</definedName>
    <definedName name="MESURÉS" localSheetId="9">#REF!</definedName>
    <definedName name="MESURÉS" localSheetId="10">#REF!</definedName>
    <definedName name="MESURÉS" localSheetId="11">#REF!</definedName>
    <definedName name="MESURÉS" localSheetId="12">#REF!</definedName>
    <definedName name="MESURÉS">#REF!</definedName>
    <definedName name="Physics_Staff" localSheetId="1">#REF!</definedName>
    <definedName name="Physics_Staff" localSheetId="4">#REF!</definedName>
    <definedName name="Physics_Staff" localSheetId="13">#REF!</definedName>
    <definedName name="Physics_Staff" localSheetId="5">#REF!</definedName>
    <definedName name="Physics_Staff" localSheetId="6">#REF!</definedName>
    <definedName name="Physics_Staff" localSheetId="7">#REF!</definedName>
    <definedName name="Physics_Staff" localSheetId="8">#REF!</definedName>
    <definedName name="Physics_Staff" localSheetId="9">#REF!</definedName>
    <definedName name="Physics_Staff" localSheetId="10">#REF!</definedName>
    <definedName name="Physics_Staff" localSheetId="11">#REF!</definedName>
    <definedName name="Physics_Staff" localSheetId="12">#REF!</definedName>
    <definedName name="Physics_Staff">#REF!</definedName>
    <definedName name="POURCENT" localSheetId="1">#REF!</definedName>
    <definedName name="POURCENT" localSheetId="4">#REF!</definedName>
    <definedName name="POURCENT" localSheetId="13">#REF!</definedName>
    <definedName name="POURCENT" localSheetId="5">#REF!</definedName>
    <definedName name="POURCENT" localSheetId="6">#REF!</definedName>
    <definedName name="POURCENT" localSheetId="7">#REF!</definedName>
    <definedName name="POURCENT" localSheetId="8">#REF!</definedName>
    <definedName name="POURCENT" localSheetId="9">#REF!</definedName>
    <definedName name="POURCENT" localSheetId="10">#REF!</definedName>
    <definedName name="POURCENT" localSheetId="11">#REF!</definedName>
    <definedName name="POURCENT" localSheetId="12">#REF!</definedName>
    <definedName name="POURCENT">#REF!</definedName>
    <definedName name="TA" localSheetId="1">#REF!</definedName>
    <definedName name="TA" localSheetId="4">#REF!</definedName>
    <definedName name="TA" localSheetId="13">#REF!</definedName>
    <definedName name="TA" localSheetId="5">#REF!</definedName>
    <definedName name="TA" localSheetId="6">#REF!</definedName>
    <definedName name="TA" localSheetId="7">#REF!</definedName>
    <definedName name="TA" localSheetId="8">#REF!</definedName>
    <definedName name="TA" localSheetId="9">#REF!</definedName>
    <definedName name="TA" localSheetId="10">#REF!</definedName>
    <definedName name="TA" localSheetId="11">#REF!</definedName>
    <definedName name="TA" localSheetId="12">#REF!</definedName>
    <definedName name="TA">#REF!</definedName>
    <definedName name="TB" localSheetId="1">#REF!</definedName>
    <definedName name="TB" localSheetId="4">#REF!</definedName>
    <definedName name="TB" localSheetId="13">#REF!</definedName>
    <definedName name="TB" localSheetId="5">#REF!</definedName>
    <definedName name="TB" localSheetId="6">#REF!</definedName>
    <definedName name="TB" localSheetId="7">#REF!</definedName>
    <definedName name="TB" localSheetId="8">#REF!</definedName>
    <definedName name="TB" localSheetId="9">#REF!</definedName>
    <definedName name="TB" localSheetId="10">#REF!</definedName>
    <definedName name="TB" localSheetId="11">#REF!</definedName>
    <definedName name="TB" localSheetId="12">#REF!</definedName>
    <definedName name="TB">#REF!</definedName>
    <definedName name="TEST" localSheetId="1">#REF!</definedName>
    <definedName name="TEST" localSheetId="4">#REF!</definedName>
    <definedName name="TEST" localSheetId="13">#REF!</definedName>
    <definedName name="TEST" localSheetId="5">#REF!</definedName>
    <definedName name="TEST" localSheetId="6">#REF!</definedName>
    <definedName name="TEST" localSheetId="7">#REF!</definedName>
    <definedName name="TEST" localSheetId="8">#REF!</definedName>
    <definedName name="TEST" localSheetId="9">#REF!</definedName>
    <definedName name="TEST" localSheetId="10">#REF!</definedName>
    <definedName name="TEST" localSheetId="11">#REF!</definedName>
    <definedName name="TEST" localSheetId="12">#REF!</definedName>
    <definedName name="TEST">#REF!</definedName>
    <definedName name="Test_Pattern_RhRn" localSheetId="1">#REF!</definedName>
    <definedName name="Test_Pattern_RhRn" localSheetId="4">#REF!</definedName>
    <definedName name="Test_Pattern_RhRn" localSheetId="13">#REF!</definedName>
    <definedName name="Test_Pattern_RhRn" localSheetId="5">#REF!</definedName>
    <definedName name="Test_Pattern_RhRn" localSheetId="6">#REF!</definedName>
    <definedName name="Test_Pattern_RhRn" localSheetId="7">#REF!</definedName>
    <definedName name="Test_Pattern_RhRn" localSheetId="8">#REF!</definedName>
    <definedName name="Test_Pattern_RhRn" localSheetId="9">#REF!</definedName>
    <definedName name="Test_Pattern_RhRn" localSheetId="10">#REF!</definedName>
    <definedName name="Test_Pattern_RhRn" localSheetId="11">#REF!</definedName>
    <definedName name="Test_Pattern_RhRn" localSheetId="12">#REF!</definedName>
    <definedName name="Test_Pattern_RhRn">#REF!</definedName>
    <definedName name="Texte1" localSheetId="2">Identification!#REF!</definedName>
    <definedName name="Texte2" localSheetId="2">Identification!#REF!</definedName>
    <definedName name="Texte3" localSheetId="2">Identification!#REF!</definedName>
    <definedName name="Texte344" localSheetId="1">Instructions!#REF!</definedName>
    <definedName name="Texte344" localSheetId="4">'Station de lecture 1'!#REF!</definedName>
    <definedName name="Texte344" localSheetId="13">'Station de lecture 10'!#REF!</definedName>
    <definedName name="Texte344" localSheetId="5">'Station de lecture 2'!#REF!</definedName>
    <definedName name="Texte344" localSheetId="6">'Station de lecture 3'!#REF!</definedName>
    <definedName name="Texte344" localSheetId="7">'Station de lecture 4'!#REF!</definedName>
    <definedName name="Texte344" localSheetId="8">'Station de lecture 5'!#REF!</definedName>
    <definedName name="Texte344" localSheetId="9">'Station de lecture 6'!#REF!</definedName>
    <definedName name="Texte344" localSheetId="10">'Station de lecture 7'!#REF!</definedName>
    <definedName name="Texte344" localSheetId="11">'Station de lecture 8'!#REF!</definedName>
    <definedName name="Texte344" localSheetId="12">'Station de lecture 9'!#REF!</definedName>
    <definedName name="Texte4" localSheetId="2">Identification!#REF!</definedName>
    <definedName name="Texte5" localSheetId="2">Identification!#REF!</definedName>
    <definedName name="Texte6" localSheetId="2">Identification!#REF!</definedName>
    <definedName name="Texte7" localSheetId="2">Identification!#REF!</definedName>
    <definedName name="Texte8" localSheetId="2">Identification!#REF!</definedName>
    <definedName name="Texte9" localSheetId="2">Identification!#REF!</definedName>
    <definedName name="tree" localSheetId="1">#REF!</definedName>
    <definedName name="tree" localSheetId="13">#REF!</definedName>
    <definedName name="tree" localSheetId="5">#REF!</definedName>
    <definedName name="tree" localSheetId="6">#REF!</definedName>
    <definedName name="tree" localSheetId="7">#REF!</definedName>
    <definedName name="tree" localSheetId="8">#REF!</definedName>
    <definedName name="tree" localSheetId="9">#REF!</definedName>
    <definedName name="tree" localSheetId="10">#REF!</definedName>
    <definedName name="tree" localSheetId="11">#REF!</definedName>
    <definedName name="tree" localSheetId="12">#REF!</definedName>
    <definedName name="tree">#REF!</definedName>
    <definedName name="Uniformity_of_Screen_Speed_L" localSheetId="1">#REF!</definedName>
    <definedName name="Uniformity_of_Screen_Speed_L" localSheetId="4">#REF!</definedName>
    <definedName name="Uniformity_of_Screen_Speed_L" localSheetId="13">#REF!</definedName>
    <definedName name="Uniformity_of_Screen_Speed_L" localSheetId="5">#REF!</definedName>
    <definedName name="Uniformity_of_Screen_Speed_L" localSheetId="6">#REF!</definedName>
    <definedName name="Uniformity_of_Screen_Speed_L" localSheetId="7">#REF!</definedName>
    <definedName name="Uniformity_of_Screen_Speed_L" localSheetId="8">#REF!</definedName>
    <definedName name="Uniformity_of_Screen_Speed_L" localSheetId="9">#REF!</definedName>
    <definedName name="Uniformity_of_Screen_Speed_L" localSheetId="10">#REF!</definedName>
    <definedName name="Uniformity_of_Screen_Speed_L" localSheetId="11">#REF!</definedName>
    <definedName name="Uniformity_of_Screen_Speed_L" localSheetId="12">#REF!</definedName>
    <definedName name="Uniformity_of_Screen_Speed_L">#REF!</definedName>
    <definedName name="Uniformity_of_Screen_Speed_S" localSheetId="1">#REF!</definedName>
    <definedName name="Uniformity_of_Screen_Speed_S" localSheetId="4">#REF!</definedName>
    <definedName name="Uniformity_of_Screen_Speed_S" localSheetId="13">#REF!</definedName>
    <definedName name="Uniformity_of_Screen_Speed_S" localSheetId="5">#REF!</definedName>
    <definedName name="Uniformity_of_Screen_Speed_S" localSheetId="6">#REF!</definedName>
    <definedName name="Uniformity_of_Screen_Speed_S" localSheetId="7">#REF!</definedName>
    <definedName name="Uniformity_of_Screen_Speed_S" localSheetId="8">#REF!</definedName>
    <definedName name="Uniformity_of_Screen_Speed_S" localSheetId="9">#REF!</definedName>
    <definedName name="Uniformity_of_Screen_Speed_S" localSheetId="10">#REF!</definedName>
    <definedName name="Uniformity_of_Screen_Speed_S" localSheetId="11">#REF!</definedName>
    <definedName name="Uniformity_of_Screen_Speed_S" localSheetId="12">#REF!</definedName>
    <definedName name="Uniformity_of_Screen_Speed_S">#REF!</definedName>
    <definedName name="Viewbox_Luminance_1" localSheetId="1">#REF!</definedName>
    <definedName name="Viewbox_Luminance_1" localSheetId="4">#REF!</definedName>
    <definedName name="Viewbox_Luminance_1" localSheetId="13">#REF!</definedName>
    <definedName name="Viewbox_Luminance_1" localSheetId="5">#REF!</definedName>
    <definedName name="Viewbox_Luminance_1" localSheetId="6">#REF!</definedName>
    <definedName name="Viewbox_Luminance_1" localSheetId="7">#REF!</definedName>
    <definedName name="Viewbox_Luminance_1" localSheetId="8">#REF!</definedName>
    <definedName name="Viewbox_Luminance_1" localSheetId="9">#REF!</definedName>
    <definedName name="Viewbox_Luminance_1" localSheetId="10">#REF!</definedName>
    <definedName name="Viewbox_Luminance_1" localSheetId="11">#REF!</definedName>
    <definedName name="Viewbox_Luminance_1" localSheetId="12">#REF!</definedName>
    <definedName name="Viewbox_Luminance_1">#REF!</definedName>
    <definedName name="Viewbox_Luminance_2" localSheetId="1">#REF!</definedName>
    <definedName name="Viewbox_Luminance_2" localSheetId="4">#REF!</definedName>
    <definedName name="Viewbox_Luminance_2" localSheetId="13">#REF!</definedName>
    <definedName name="Viewbox_Luminance_2" localSheetId="5">#REF!</definedName>
    <definedName name="Viewbox_Luminance_2" localSheetId="6">#REF!</definedName>
    <definedName name="Viewbox_Luminance_2" localSheetId="7">#REF!</definedName>
    <definedName name="Viewbox_Luminance_2" localSheetId="8">#REF!</definedName>
    <definedName name="Viewbox_Luminance_2" localSheetId="9">#REF!</definedName>
    <definedName name="Viewbox_Luminance_2" localSheetId="10">#REF!</definedName>
    <definedName name="Viewbox_Luminance_2" localSheetId="11">#REF!</definedName>
    <definedName name="Viewbox_Luminance_2" localSheetId="12">#REF!</definedName>
    <definedName name="Viewbox_Luminance_2">#REF!</definedName>
    <definedName name="Viewbox_Luminance_3" localSheetId="1">#REF!</definedName>
    <definedName name="Viewbox_Luminance_3" localSheetId="4">#REF!</definedName>
    <definedName name="Viewbox_Luminance_3" localSheetId="13">#REF!</definedName>
    <definedName name="Viewbox_Luminance_3" localSheetId="5">#REF!</definedName>
    <definedName name="Viewbox_Luminance_3" localSheetId="6">#REF!</definedName>
    <definedName name="Viewbox_Luminance_3" localSheetId="7">#REF!</definedName>
    <definedName name="Viewbox_Luminance_3" localSheetId="8">#REF!</definedName>
    <definedName name="Viewbox_Luminance_3" localSheetId="9">#REF!</definedName>
    <definedName name="Viewbox_Luminance_3" localSheetId="10">#REF!</definedName>
    <definedName name="Viewbox_Luminance_3" localSheetId="11">#REF!</definedName>
    <definedName name="Viewbox_Luminance_3" localSheetId="12">#REF!</definedName>
    <definedName name="Viewbox_Luminance_3">#REF!</definedName>
    <definedName name="wrn.DMR_3_Resolution_Slit." localSheetId="2"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1"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4"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13"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5"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6"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7"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8"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9"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10"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11"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localSheetId="12"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DMR_3_Resolution_Slit." hidden="1">{#N/A,#N/A,TRUE,"1 Equip Eval";#N/A,#N/A,TRUE,"2.  Collimator";#N/A,#N/A,TRUE,"2.  Collimator (2)";#N/A,#N/A,TRUE,"3.  Resolution";#N/A,#N/A,TRUE,"3.  Resolution (2)";#N/A,#N/A,TRUE,"3.  Focal Spot";#N/A,#N/A,TRUE,"3.  Focal Spot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2"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1"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4"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13"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5"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6"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7"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8"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9"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10"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11"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localSheetId="12"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wrn.GEDMR_3_Resolution." hidden="1">{#N/A,#N/A,TRUE,"1 Equip Eval";#N/A,#N/A,TRUE,"2.  Collimator";#N/A,#N/A,TRUE,"2.  Collimator (2)";#N/A,#N/A,TRUE,"3.  Resolution";#N/A,#N/A,TRUE,"3.  Resolution (2)";#N/A,#N/A,TRUE,"4.  kVp Acc";#N/A,#N/A,TRUE,"5.  Beam Qual  ";#N/A,#N/A,TRUE,"5.  Beam Qual   (2)";#N/A,#N/A,TRUE,"5.  Beam Qual   (3)";#N/A,#N/A,TRUE,"6.  AEC";#N/A,#N/A,TRUE,"6.  Density Control";#N/A,#N/A,TRUE,"7.  Uniformity ";#N/A,#N/A,TRUE,"8.  Avg Gland Dose";#N/A,#N/A,TRUE,"8.  Avg Gland Dose (2)";#N/A,#N/A,TRUE,"8.  Avg Gland Dose (3)";#N/A,#N/A,TRUE,"9.  Image Qual";#N/A,#N/A,TRUE,"9.  Image Qual (2)";#N/A,#N/A,TRUE,"9.  Image Qual (3)";#N/A,#N/A,TRUE,"10.  Artifact";#N/A,#N/A,TRUE,"10.  Artifact (2)";#N/A,#N/A,TRUE,"11.  Viewbox";#N/A,#N/A,TRUE,"11.  Viewbox (2)";#N/A,#N/A,TRUE,"11.  Viewbox (3)";#N/A,#N/A,TRUE,"Summary";#N/A,#N/A,TRUE,"Recommend";#N/A,#N/A,TRUE,"Graph";#N/A,#N/A,TRUE,"Graph (2)";#N/A,#N/A,TRUE,"Graph (3)"}</definedName>
    <definedName name="X0" localSheetId="1">#REF!</definedName>
    <definedName name="X0" localSheetId="4">#REF!</definedName>
    <definedName name="X0" localSheetId="13">#REF!</definedName>
    <definedName name="X0" localSheetId="5">#REF!</definedName>
    <definedName name="X0" localSheetId="6">#REF!</definedName>
    <definedName name="X0" localSheetId="7">#REF!</definedName>
    <definedName name="X0" localSheetId="8">#REF!</definedName>
    <definedName name="X0" localSheetId="9">#REF!</definedName>
    <definedName name="X0" localSheetId="10">#REF!</definedName>
    <definedName name="X0" localSheetId="11">#REF!</definedName>
    <definedName name="X0" localSheetId="12">#REF!</definedName>
    <definedName name="X0">#REF!</definedName>
    <definedName name="XA" localSheetId="1">#REF!</definedName>
    <definedName name="XA" localSheetId="4">#REF!</definedName>
    <definedName name="XA" localSheetId="13">#REF!</definedName>
    <definedName name="XA" localSheetId="5">#REF!</definedName>
    <definedName name="XA" localSheetId="6">#REF!</definedName>
    <definedName name="XA" localSheetId="7">#REF!</definedName>
    <definedName name="XA" localSheetId="8">#REF!</definedName>
    <definedName name="XA" localSheetId="9">#REF!</definedName>
    <definedName name="XA" localSheetId="10">#REF!</definedName>
    <definedName name="XA" localSheetId="11">#REF!</definedName>
    <definedName name="XA" localSheetId="12">#REF!</definedName>
    <definedName name="XA">#REF!</definedName>
    <definedName name="XB" localSheetId="1">#REF!</definedName>
    <definedName name="XB" localSheetId="4">#REF!</definedName>
    <definedName name="XB" localSheetId="13">#REF!</definedName>
    <definedName name="XB" localSheetId="5">#REF!</definedName>
    <definedName name="XB" localSheetId="6">#REF!</definedName>
    <definedName name="XB" localSheetId="7">#REF!</definedName>
    <definedName name="XB" localSheetId="8">#REF!</definedName>
    <definedName name="XB" localSheetId="9">#REF!</definedName>
    <definedName name="XB" localSheetId="10">#REF!</definedName>
    <definedName name="XB" localSheetId="11">#REF!</definedName>
    <definedName name="XB" localSheetId="12">#REF!</definedName>
    <definedName name="XB">#REF!</definedName>
    <definedName name="Z_2C6D84F3_4E4D_4EC1_83BA_EBD5E2349E23_.wvu.PrintArea" localSheetId="1" hidden="1">Instructions!$A$1:$H$21</definedName>
    <definedName name="Z_2C6D84F3_4E4D_4EC1_83BA_EBD5E2349E23_.wvu.PrintArea" localSheetId="4" hidden="1">'Station de lecture 1'!$A$1:$H$102</definedName>
    <definedName name="Z_2C6D84F3_4E4D_4EC1_83BA_EBD5E2349E23_.wvu.PrintArea" localSheetId="13" hidden="1">'Station de lecture 10'!$A$1:$H$102</definedName>
    <definedName name="Z_2C6D84F3_4E4D_4EC1_83BA_EBD5E2349E23_.wvu.PrintArea" localSheetId="5" hidden="1">'Station de lecture 2'!$A$1:$H$102</definedName>
    <definedName name="Z_2C6D84F3_4E4D_4EC1_83BA_EBD5E2349E23_.wvu.PrintArea" localSheetId="6" hidden="1">'Station de lecture 3'!$A$1:$H$102</definedName>
    <definedName name="Z_2C6D84F3_4E4D_4EC1_83BA_EBD5E2349E23_.wvu.PrintArea" localSheetId="7" hidden="1">'Station de lecture 4'!$A$1:$H$102</definedName>
    <definedName name="Z_2C6D84F3_4E4D_4EC1_83BA_EBD5E2349E23_.wvu.PrintArea" localSheetId="8" hidden="1">'Station de lecture 5'!$A$1:$H$102</definedName>
    <definedName name="Z_2C6D84F3_4E4D_4EC1_83BA_EBD5E2349E23_.wvu.PrintArea" localSheetId="9" hidden="1">'Station de lecture 6'!$A$1:$H$102</definedName>
    <definedName name="Z_2C6D84F3_4E4D_4EC1_83BA_EBD5E2349E23_.wvu.PrintArea" localSheetId="10" hidden="1">'Station de lecture 7'!$A$1:$H$102</definedName>
    <definedName name="Z_2C6D84F3_4E4D_4EC1_83BA_EBD5E2349E23_.wvu.PrintArea" localSheetId="11" hidden="1">'Station de lecture 8'!$A$1:$H$102</definedName>
    <definedName name="Z_2C6D84F3_4E4D_4EC1_83BA_EBD5E2349E23_.wvu.PrintArea" localSheetId="12" hidden="1">'Station de lecture 9'!$A$1:$H$102</definedName>
    <definedName name="_xlnm.Print_Area" localSheetId="0">CECR!$A$1:$R$61</definedName>
    <definedName name="_xlnm.Print_Area" localSheetId="2">Identification!$A$1:$G$32</definedName>
    <definedName name="_xlnm.Print_Area" localSheetId="1">Instructions!$A$1:$E$49</definedName>
    <definedName name="_xlnm.Print_Area" localSheetId="4">'Station de lecture 1'!$A$1:$AB$102</definedName>
    <definedName name="_xlnm.Print_Area" localSheetId="13">'Station de lecture 10'!$A$1:$AB$101</definedName>
    <definedName name="_xlnm.Print_Area" localSheetId="5">'Station de lecture 2'!$A$1:$AB$101</definedName>
    <definedName name="_xlnm.Print_Area" localSheetId="6">'Station de lecture 3'!$A$1:$AB$101</definedName>
    <definedName name="_xlnm.Print_Area" localSheetId="7">'Station de lecture 4'!$A$1:$AB$102</definedName>
    <definedName name="_xlnm.Print_Area" localSheetId="8">'Station de lecture 5'!$A$1:$AB$101</definedName>
    <definedName name="_xlnm.Print_Area" localSheetId="9">'Station de lecture 6'!$A$1:$AB$101</definedName>
    <definedName name="_xlnm.Print_Area" localSheetId="10">'Station de lecture 7'!$A$1:$AB$102</definedName>
    <definedName name="_xlnm.Print_Area" localSheetId="11">'Station de lecture 8'!$A$1:$AB$101</definedName>
    <definedName name="_xlnm.Print_Area" localSheetId="12">'Station de lecture 9'!$A$1:$AB$101</definedName>
  </definedNames>
  <calcPr calcId="145621"/>
</workbook>
</file>

<file path=xl/calcChain.xml><?xml version="1.0" encoding="utf-8"?>
<calcChain xmlns="http://schemas.openxmlformats.org/spreadsheetml/2006/main">
  <c r="J240" i="6" l="1"/>
  <c r="J238" i="6"/>
  <c r="I253" i="6"/>
  <c r="H253" i="6"/>
  <c r="G253" i="6"/>
  <c r="F253" i="6"/>
  <c r="E253" i="6"/>
  <c r="D253" i="6"/>
  <c r="I252" i="6"/>
  <c r="H252" i="6"/>
  <c r="G252" i="6"/>
  <c r="F252" i="6"/>
  <c r="E252" i="6"/>
  <c r="D252" i="6"/>
  <c r="I251" i="6"/>
  <c r="H251" i="6"/>
  <c r="G251" i="6"/>
  <c r="F251" i="6"/>
  <c r="E251" i="6"/>
  <c r="D251" i="6"/>
  <c r="I250" i="6"/>
  <c r="H250" i="6"/>
  <c r="G250" i="6"/>
  <c r="F250" i="6"/>
  <c r="E250" i="6"/>
  <c r="D250" i="6"/>
  <c r="I249" i="6"/>
  <c r="H249" i="6"/>
  <c r="G249" i="6"/>
  <c r="F249" i="6"/>
  <c r="E249" i="6"/>
  <c r="D249" i="6"/>
  <c r="I248" i="6"/>
  <c r="H248" i="6"/>
  <c r="G248" i="6"/>
  <c r="F248" i="6"/>
  <c r="E248" i="6"/>
  <c r="D248" i="6"/>
  <c r="I247" i="6"/>
  <c r="H247" i="6"/>
  <c r="G247" i="6"/>
  <c r="F247" i="6"/>
  <c r="E247" i="6"/>
  <c r="D247" i="6"/>
  <c r="I246" i="6"/>
  <c r="H246" i="6"/>
  <c r="G246" i="6"/>
  <c r="F246" i="6"/>
  <c r="E246" i="6"/>
  <c r="D246" i="6"/>
  <c r="I245" i="6"/>
  <c r="H245" i="6"/>
  <c r="G245" i="6"/>
  <c r="F245" i="6"/>
  <c r="E245" i="6"/>
  <c r="D245" i="6"/>
  <c r="I244" i="6"/>
  <c r="H244" i="6"/>
  <c r="G244" i="6"/>
  <c r="F244" i="6"/>
  <c r="E244" i="6"/>
  <c r="D244" i="6"/>
  <c r="I243" i="6"/>
  <c r="H243" i="6"/>
  <c r="G243" i="6"/>
  <c r="F243" i="6"/>
  <c r="E243" i="6"/>
  <c r="D243" i="6"/>
  <c r="I242" i="6"/>
  <c r="H242" i="6"/>
  <c r="G242" i="6"/>
  <c r="F242" i="6"/>
  <c r="E242" i="6"/>
  <c r="D242" i="6"/>
  <c r="I241" i="6"/>
  <c r="H241" i="6"/>
  <c r="G241" i="6"/>
  <c r="F241" i="6"/>
  <c r="E241" i="6"/>
  <c r="D241" i="6"/>
  <c r="I240" i="6"/>
  <c r="H240" i="6"/>
  <c r="G240" i="6"/>
  <c r="F240" i="6"/>
  <c r="E240" i="6"/>
  <c r="D240" i="6"/>
  <c r="I239" i="6"/>
  <c r="H239" i="6"/>
  <c r="G239" i="6"/>
  <c r="F239" i="6"/>
  <c r="E239" i="6"/>
  <c r="D239" i="6"/>
  <c r="I238" i="6"/>
  <c r="H238" i="6"/>
  <c r="G238" i="6"/>
  <c r="F238" i="6"/>
  <c r="E238" i="6"/>
  <c r="D238" i="6"/>
  <c r="I237" i="6"/>
  <c r="H237" i="6"/>
  <c r="G237" i="6"/>
  <c r="F237" i="6"/>
  <c r="E237" i="6"/>
  <c r="D237" i="6"/>
  <c r="I236" i="6"/>
  <c r="H236" i="6"/>
  <c r="G236" i="6"/>
  <c r="F236" i="6"/>
  <c r="E236" i="6"/>
  <c r="D236" i="6"/>
  <c r="I235" i="6"/>
  <c r="I234" i="6"/>
  <c r="H235" i="6"/>
  <c r="H234" i="6"/>
  <c r="G235" i="6"/>
  <c r="G234" i="6"/>
  <c r="F235" i="6"/>
  <c r="F234" i="6"/>
  <c r="E235" i="6"/>
  <c r="E234" i="6"/>
  <c r="D235" i="6"/>
  <c r="D234" i="6"/>
  <c r="E207" i="6"/>
  <c r="I207" i="6"/>
  <c r="I206" i="6"/>
  <c r="H207" i="6"/>
  <c r="H206" i="6"/>
  <c r="G207" i="6"/>
  <c r="G206" i="6"/>
  <c r="F207" i="6"/>
  <c r="F206" i="6"/>
  <c r="E206" i="6"/>
  <c r="D207" i="6"/>
  <c r="D206" i="6"/>
  <c r="C206" i="6"/>
  <c r="BQ133" i="19"/>
  <c r="BQ134" i="19" s="1"/>
  <c r="AZ133" i="19"/>
  <c r="AZ134" i="19" s="1"/>
  <c r="BS134" i="19" s="1"/>
  <c r="BQ131" i="19"/>
  <c r="BP131" i="19"/>
  <c r="BO131" i="19"/>
  <c r="BN131" i="19"/>
  <c r="BM131" i="19"/>
  <c r="BL131" i="19"/>
  <c r="BK131" i="19"/>
  <c r="BJ131" i="19"/>
  <c r="BI131" i="19"/>
  <c r="BH131" i="19"/>
  <c r="BG131" i="19"/>
  <c r="BF131" i="19"/>
  <c r="BE131" i="19"/>
  <c r="BD131" i="19"/>
  <c r="BC131" i="19"/>
  <c r="BB131" i="19"/>
  <c r="BA131" i="19"/>
  <c r="BQ130" i="19"/>
  <c r="BP130" i="19"/>
  <c r="BO130" i="19"/>
  <c r="BN130" i="19"/>
  <c r="BM130" i="19"/>
  <c r="BL130" i="19"/>
  <c r="BK130" i="19"/>
  <c r="BJ130" i="19"/>
  <c r="BI130" i="19"/>
  <c r="BH130" i="19"/>
  <c r="BG130" i="19"/>
  <c r="BF130" i="19"/>
  <c r="BE130" i="19"/>
  <c r="BD130" i="19"/>
  <c r="BC130" i="19"/>
  <c r="BB130" i="19"/>
  <c r="BA130" i="19"/>
  <c r="AZ130" i="19"/>
  <c r="BQ128" i="19"/>
  <c r="BP128" i="19"/>
  <c r="BO128" i="19"/>
  <c r="BN128" i="19"/>
  <c r="BM128" i="19"/>
  <c r="BL128" i="19"/>
  <c r="BK128" i="19"/>
  <c r="BJ128" i="19"/>
  <c r="BI128" i="19"/>
  <c r="BH128" i="19"/>
  <c r="BG128" i="19"/>
  <c r="BF128" i="19"/>
  <c r="BE128" i="19"/>
  <c r="BD128" i="19"/>
  <c r="BC128" i="19"/>
  <c r="BB128" i="19"/>
  <c r="BA128" i="19"/>
  <c r="BQ127" i="19"/>
  <c r="BP127" i="19"/>
  <c r="BO127" i="19"/>
  <c r="BN127" i="19"/>
  <c r="BM127" i="19"/>
  <c r="BL127" i="19"/>
  <c r="BK127" i="19"/>
  <c r="BJ127" i="19"/>
  <c r="BI127" i="19"/>
  <c r="BH127" i="19"/>
  <c r="BG127" i="19"/>
  <c r="BF127" i="19"/>
  <c r="BE127" i="19"/>
  <c r="BD127" i="19"/>
  <c r="BC127" i="19"/>
  <c r="BB127" i="19"/>
  <c r="BA127" i="19"/>
  <c r="AZ127" i="19"/>
  <c r="AV127" i="19"/>
  <c r="AY124" i="19"/>
  <c r="BQ121" i="19"/>
  <c r="BQ122" i="19" s="1"/>
  <c r="AZ121" i="19"/>
  <c r="AZ122" i="19" s="1"/>
  <c r="BS122" i="19" s="1"/>
  <c r="BQ119" i="19"/>
  <c r="BP119" i="19"/>
  <c r="BO119" i="19"/>
  <c r="BN119" i="19"/>
  <c r="BM119" i="19"/>
  <c r="BL119" i="19"/>
  <c r="BK119" i="19"/>
  <c r="BJ119" i="19"/>
  <c r="BI119" i="19"/>
  <c r="BH119" i="19"/>
  <c r="BG119" i="19"/>
  <c r="BF119" i="19"/>
  <c r="BE119" i="19"/>
  <c r="BD119" i="19"/>
  <c r="BC119" i="19"/>
  <c r="BB119" i="19"/>
  <c r="BA119" i="19"/>
  <c r="BQ118" i="19"/>
  <c r="BP118" i="19"/>
  <c r="BO118" i="19"/>
  <c r="BN118" i="19"/>
  <c r="BM118" i="19"/>
  <c r="BL118" i="19"/>
  <c r="BK118" i="19"/>
  <c r="BJ118" i="19"/>
  <c r="BI118" i="19"/>
  <c r="BH118" i="19"/>
  <c r="BG118" i="19"/>
  <c r="BF118" i="19"/>
  <c r="BE118" i="19"/>
  <c r="BD118" i="19"/>
  <c r="BC118" i="19"/>
  <c r="BB118" i="19"/>
  <c r="BA118" i="19"/>
  <c r="AZ118" i="19"/>
  <c r="BQ116" i="19"/>
  <c r="BP116" i="19"/>
  <c r="BO116" i="19"/>
  <c r="BN116" i="19"/>
  <c r="BM116" i="19"/>
  <c r="BL116" i="19"/>
  <c r="BK116" i="19"/>
  <c r="BJ116" i="19"/>
  <c r="BI116" i="19"/>
  <c r="BH116" i="19"/>
  <c r="BG116" i="19"/>
  <c r="BF116" i="19"/>
  <c r="BE116" i="19"/>
  <c r="BD116" i="19"/>
  <c r="BC116" i="19"/>
  <c r="BB116" i="19"/>
  <c r="BA116" i="19"/>
  <c r="BQ115" i="19"/>
  <c r="BP115" i="19"/>
  <c r="BO115" i="19"/>
  <c r="BN115" i="19"/>
  <c r="BM115" i="19"/>
  <c r="BL115" i="19"/>
  <c r="BK115" i="19"/>
  <c r="BJ115" i="19"/>
  <c r="BI115" i="19"/>
  <c r="BH115" i="19"/>
  <c r="BG115" i="19"/>
  <c r="BF115" i="19"/>
  <c r="BE115" i="19"/>
  <c r="BD115" i="19"/>
  <c r="BC115" i="19"/>
  <c r="BB115" i="19"/>
  <c r="BA115" i="19"/>
  <c r="AV115" i="19"/>
  <c r="BQ110" i="19"/>
  <c r="BQ109" i="19"/>
  <c r="AZ109" i="19"/>
  <c r="AZ103" i="19" s="1"/>
  <c r="BQ107" i="19"/>
  <c r="BP107" i="19"/>
  <c r="BO107" i="19"/>
  <c r="BN107" i="19"/>
  <c r="BM107" i="19"/>
  <c r="BL107" i="19"/>
  <c r="BK107" i="19"/>
  <c r="BJ107" i="19"/>
  <c r="BI107" i="19"/>
  <c r="BH107" i="19"/>
  <c r="BG107" i="19"/>
  <c r="BF107" i="19"/>
  <c r="BE107" i="19"/>
  <c r="BD107" i="19"/>
  <c r="BC107" i="19"/>
  <c r="BB107" i="19"/>
  <c r="BA107" i="19"/>
  <c r="BQ106" i="19"/>
  <c r="BP106" i="19"/>
  <c r="BO106" i="19"/>
  <c r="BN106" i="19"/>
  <c r="BM106" i="19"/>
  <c r="BL106" i="19"/>
  <c r="BK106" i="19"/>
  <c r="BJ106" i="19"/>
  <c r="BI106" i="19"/>
  <c r="BH106" i="19"/>
  <c r="BG106" i="19"/>
  <c r="BF106" i="19"/>
  <c r="BE106" i="19"/>
  <c r="BD106" i="19"/>
  <c r="BC106" i="19"/>
  <c r="BB106" i="19"/>
  <c r="BA106" i="19"/>
  <c r="AZ106" i="19"/>
  <c r="BQ104" i="19"/>
  <c r="BP104" i="19"/>
  <c r="BO104" i="19"/>
  <c r="BN104" i="19"/>
  <c r="BM104" i="19"/>
  <c r="BL104" i="19"/>
  <c r="BK104" i="19"/>
  <c r="BJ104" i="19"/>
  <c r="BI104" i="19"/>
  <c r="BH104" i="19"/>
  <c r="BG104" i="19"/>
  <c r="BF104" i="19"/>
  <c r="BE104" i="19"/>
  <c r="BD104" i="19"/>
  <c r="BC104" i="19"/>
  <c r="BB104" i="19"/>
  <c r="BA104" i="19"/>
  <c r="BQ103" i="19"/>
  <c r="BP103" i="19"/>
  <c r="BO103" i="19"/>
  <c r="BN103" i="19"/>
  <c r="BM103" i="19"/>
  <c r="BL103" i="19"/>
  <c r="BK103" i="19"/>
  <c r="BJ103" i="19"/>
  <c r="BI103" i="19"/>
  <c r="BH103" i="19"/>
  <c r="BG103" i="19"/>
  <c r="BF103" i="19"/>
  <c r="BE103" i="19"/>
  <c r="BD103" i="19"/>
  <c r="BC103" i="19"/>
  <c r="BB103" i="19"/>
  <c r="BA103" i="19"/>
  <c r="AV103" i="19"/>
  <c r="B101" i="19"/>
  <c r="A101" i="19"/>
  <c r="AY100" i="19"/>
  <c r="X100" i="19"/>
  <c r="X101" i="19" s="1"/>
  <c r="W100" i="19"/>
  <c r="W101" i="19" s="1"/>
  <c r="B100" i="19"/>
  <c r="A100" i="19"/>
  <c r="B99" i="19"/>
  <c r="A99" i="19"/>
  <c r="Y98" i="19"/>
  <c r="Y100" i="19" s="1"/>
  <c r="X98" i="19"/>
  <c r="X99" i="19" s="1"/>
  <c r="W98" i="19"/>
  <c r="W99" i="19" s="1"/>
  <c r="J252" i="6" s="1"/>
  <c r="B98" i="19"/>
  <c r="A98" i="19"/>
  <c r="BQ97" i="19"/>
  <c r="AZ97" i="19"/>
  <c r="AZ98" i="19" s="1"/>
  <c r="BS98" i="19" s="1"/>
  <c r="B97" i="19"/>
  <c r="A97" i="19"/>
  <c r="X96" i="19"/>
  <c r="X97" i="19" s="1"/>
  <c r="W96" i="19"/>
  <c r="W97" i="19" s="1"/>
  <c r="B96" i="19"/>
  <c r="A96" i="19"/>
  <c r="BQ95" i="19"/>
  <c r="BP95" i="19"/>
  <c r="BO95" i="19"/>
  <c r="BN95" i="19"/>
  <c r="BM95" i="19"/>
  <c r="BL95" i="19"/>
  <c r="BK95" i="19"/>
  <c r="BJ95" i="19"/>
  <c r="BI95" i="19"/>
  <c r="BH95" i="19"/>
  <c r="BG95" i="19"/>
  <c r="BF95" i="19"/>
  <c r="BE95" i="19"/>
  <c r="BD95" i="19"/>
  <c r="BC95" i="19"/>
  <c r="BB95" i="19"/>
  <c r="BA95" i="19"/>
  <c r="B95" i="19"/>
  <c r="A95" i="19"/>
  <c r="BQ94" i="19"/>
  <c r="BP94" i="19"/>
  <c r="BO94" i="19"/>
  <c r="BN94" i="19"/>
  <c r="BM94" i="19"/>
  <c r="BL94" i="19"/>
  <c r="BK94" i="19"/>
  <c r="BJ94" i="19"/>
  <c r="BI94" i="19"/>
  <c r="BH94" i="19"/>
  <c r="BG94" i="19"/>
  <c r="BF94" i="19"/>
  <c r="BE94" i="19"/>
  <c r="BD94" i="19"/>
  <c r="BC94" i="19"/>
  <c r="BB94" i="19"/>
  <c r="BA94" i="19"/>
  <c r="AZ94" i="19"/>
  <c r="Y94" i="19"/>
  <c r="Y96" i="19" s="1"/>
  <c r="X94" i="19"/>
  <c r="X95" i="19" s="1"/>
  <c r="W94" i="19"/>
  <c r="W95" i="19" s="1"/>
  <c r="J250" i="6" s="1"/>
  <c r="B94" i="19"/>
  <c r="A94" i="19"/>
  <c r="B93" i="19"/>
  <c r="A93" i="19"/>
  <c r="BQ92" i="19"/>
  <c r="BP92" i="19"/>
  <c r="BO92" i="19"/>
  <c r="BN92" i="19"/>
  <c r="BM92" i="19"/>
  <c r="BL92" i="19"/>
  <c r="BK92" i="19"/>
  <c r="BJ92" i="19"/>
  <c r="BI92" i="19"/>
  <c r="BH92" i="19"/>
  <c r="BG92" i="19"/>
  <c r="BF92" i="19"/>
  <c r="BE92" i="19"/>
  <c r="BD92" i="19"/>
  <c r="BC92" i="19"/>
  <c r="BB92" i="19"/>
  <c r="BA92" i="19"/>
  <c r="X92" i="19"/>
  <c r="X93" i="19" s="1"/>
  <c r="W92" i="19"/>
  <c r="W93" i="19" s="1"/>
  <c r="B92" i="19"/>
  <c r="A92" i="19"/>
  <c r="BQ91" i="19"/>
  <c r="BP91" i="19"/>
  <c r="BO91" i="19"/>
  <c r="BN91" i="19"/>
  <c r="BM91" i="19"/>
  <c r="BL91" i="19"/>
  <c r="BK91" i="19"/>
  <c r="BJ91" i="19"/>
  <c r="BI91" i="19"/>
  <c r="BH91" i="19"/>
  <c r="BG91" i="19"/>
  <c r="BF91" i="19"/>
  <c r="BE91" i="19"/>
  <c r="BD91" i="19"/>
  <c r="BC91" i="19"/>
  <c r="BB91" i="19"/>
  <c r="BA91" i="19"/>
  <c r="AZ91" i="19"/>
  <c r="AV91" i="19"/>
  <c r="B91" i="19"/>
  <c r="A91" i="19"/>
  <c r="Y90" i="19"/>
  <c r="Y92" i="19" s="1"/>
  <c r="X90" i="19"/>
  <c r="X91" i="19" s="1"/>
  <c r="W90" i="19"/>
  <c r="W91" i="19" s="1"/>
  <c r="J248" i="6" s="1"/>
  <c r="B90" i="19"/>
  <c r="A90" i="19"/>
  <c r="B89" i="19"/>
  <c r="A89" i="19"/>
  <c r="X88" i="19"/>
  <c r="X89" i="19" s="1"/>
  <c r="W88" i="19"/>
  <c r="W89" i="19" s="1"/>
  <c r="B88" i="19"/>
  <c r="A88" i="19"/>
  <c r="W87" i="19"/>
  <c r="J246" i="6" s="1"/>
  <c r="B87" i="19"/>
  <c r="A87" i="19"/>
  <c r="Y86" i="19"/>
  <c r="Y88" i="19" s="1"/>
  <c r="X86" i="19"/>
  <c r="X87" i="19" s="1"/>
  <c r="W86" i="19"/>
  <c r="B86" i="19"/>
  <c r="A86" i="19"/>
  <c r="BQ85" i="19"/>
  <c r="BQ86" i="19" s="1"/>
  <c r="AZ85" i="19"/>
  <c r="AZ86" i="19" s="1"/>
  <c r="BS86" i="19" s="1"/>
  <c r="B85" i="19"/>
  <c r="A85" i="19"/>
  <c r="X84" i="19"/>
  <c r="X85" i="19" s="1"/>
  <c r="W84" i="19"/>
  <c r="W85" i="19" s="1"/>
  <c r="B84" i="19"/>
  <c r="A84" i="19"/>
  <c r="BQ83" i="19"/>
  <c r="BP83" i="19"/>
  <c r="BO83" i="19"/>
  <c r="BN83" i="19"/>
  <c r="BM83" i="19"/>
  <c r="BL83" i="19"/>
  <c r="BK83" i="19"/>
  <c r="BJ83" i="19"/>
  <c r="BI83" i="19"/>
  <c r="BH83" i="19"/>
  <c r="BG83" i="19"/>
  <c r="BF83" i="19"/>
  <c r="BE83" i="19"/>
  <c r="BD83" i="19"/>
  <c r="BC83" i="19"/>
  <c r="BB83" i="19"/>
  <c r="BA83" i="19"/>
  <c r="B83" i="19"/>
  <c r="A83" i="19"/>
  <c r="BQ82" i="19"/>
  <c r="BP82" i="19"/>
  <c r="BO82" i="19"/>
  <c r="BN82" i="19"/>
  <c r="BM82" i="19"/>
  <c r="BL82" i="19"/>
  <c r="BK82" i="19"/>
  <c r="BJ82" i="19"/>
  <c r="BI82" i="19"/>
  <c r="BH82" i="19"/>
  <c r="BG82" i="19"/>
  <c r="BF82" i="19"/>
  <c r="BE82" i="19"/>
  <c r="BD82" i="19"/>
  <c r="BC82" i="19"/>
  <c r="BB82" i="19"/>
  <c r="BA82" i="19"/>
  <c r="AZ82" i="19"/>
  <c r="Y82" i="19"/>
  <c r="Y84" i="19" s="1"/>
  <c r="X82" i="19"/>
  <c r="X83" i="19" s="1"/>
  <c r="W82" i="19"/>
  <c r="W83" i="19" s="1"/>
  <c r="J244" i="6" s="1"/>
  <c r="B82" i="19"/>
  <c r="A82" i="19"/>
  <c r="B81" i="19"/>
  <c r="A81" i="19"/>
  <c r="BQ80" i="19"/>
  <c r="BP80" i="19"/>
  <c r="BO80" i="19"/>
  <c r="BN80" i="19"/>
  <c r="BM80" i="19"/>
  <c r="BL80" i="19"/>
  <c r="BK80" i="19"/>
  <c r="BJ80" i="19"/>
  <c r="BI80" i="19"/>
  <c r="BH80" i="19"/>
  <c r="BG80" i="19"/>
  <c r="BF80" i="19"/>
  <c r="BE80" i="19"/>
  <c r="BD80" i="19"/>
  <c r="BC80" i="19"/>
  <c r="BB80" i="19"/>
  <c r="BA80" i="19"/>
  <c r="X80" i="19"/>
  <c r="X81" i="19" s="1"/>
  <c r="W80" i="19"/>
  <c r="W81" i="19" s="1"/>
  <c r="B80" i="19"/>
  <c r="A80" i="19"/>
  <c r="BQ79" i="19"/>
  <c r="BP79" i="19"/>
  <c r="BO79" i="19"/>
  <c r="BN79" i="19"/>
  <c r="BM79" i="19"/>
  <c r="BL79" i="19"/>
  <c r="BK79" i="19"/>
  <c r="BJ79" i="19"/>
  <c r="BI79" i="19"/>
  <c r="BH79" i="19"/>
  <c r="BG79" i="19"/>
  <c r="BF79" i="19"/>
  <c r="BE79" i="19"/>
  <c r="BD79" i="19"/>
  <c r="BC79" i="19"/>
  <c r="BB79" i="19"/>
  <c r="BA79" i="19"/>
  <c r="AZ79" i="19"/>
  <c r="AV79" i="19"/>
  <c r="B79" i="19"/>
  <c r="A79" i="19"/>
  <c r="Y78" i="19"/>
  <c r="Y80" i="19" s="1"/>
  <c r="X78" i="19"/>
  <c r="X79" i="19" s="1"/>
  <c r="W78" i="19"/>
  <c r="W79" i="19" s="1"/>
  <c r="J242" i="6" s="1"/>
  <c r="B78" i="19"/>
  <c r="A78" i="19"/>
  <c r="B77" i="19"/>
  <c r="A77" i="19"/>
  <c r="X76" i="19"/>
  <c r="X77" i="19" s="1"/>
  <c r="W76" i="19"/>
  <c r="W77" i="19" s="1"/>
  <c r="B76" i="19"/>
  <c r="A76" i="19"/>
  <c r="B75" i="19"/>
  <c r="A75" i="19"/>
  <c r="Y74" i="19"/>
  <c r="Y76" i="19" s="1"/>
  <c r="X74" i="19"/>
  <c r="X75" i="19" s="1"/>
  <c r="W74" i="19"/>
  <c r="W75" i="19" s="1"/>
  <c r="B74" i="19"/>
  <c r="A74" i="19"/>
  <c r="BQ73" i="19"/>
  <c r="BQ74" i="19" s="1"/>
  <c r="BS73" i="19" s="1"/>
  <c r="AZ73" i="19"/>
  <c r="AZ74" i="19" s="1"/>
  <c r="BS74" i="19" s="1"/>
  <c r="B73" i="19"/>
  <c r="A73" i="19"/>
  <c r="X72" i="19"/>
  <c r="X73" i="19" s="1"/>
  <c r="W72" i="19"/>
  <c r="W73" i="19" s="1"/>
  <c r="B72" i="19"/>
  <c r="A72" i="19"/>
  <c r="BQ71" i="19"/>
  <c r="BP71" i="19"/>
  <c r="BO71" i="19"/>
  <c r="BN71" i="19"/>
  <c r="BM71" i="19"/>
  <c r="BL71" i="19"/>
  <c r="BK71" i="19"/>
  <c r="BJ71" i="19"/>
  <c r="BI71" i="19"/>
  <c r="BH71" i="19"/>
  <c r="BG71" i="19"/>
  <c r="BF71" i="19"/>
  <c r="BE71" i="19"/>
  <c r="BD71" i="19"/>
  <c r="BC71" i="19"/>
  <c r="BB71" i="19"/>
  <c r="BA71" i="19"/>
  <c r="B71" i="19"/>
  <c r="A71" i="19"/>
  <c r="BQ70" i="19"/>
  <c r="BP70" i="19"/>
  <c r="BO70" i="19"/>
  <c r="BN70" i="19"/>
  <c r="BM70" i="19"/>
  <c r="BL70" i="19"/>
  <c r="BK70" i="19"/>
  <c r="BJ70" i="19"/>
  <c r="BI70" i="19"/>
  <c r="BH70" i="19"/>
  <c r="BG70" i="19"/>
  <c r="BF70" i="19"/>
  <c r="BE70" i="19"/>
  <c r="BD70" i="19"/>
  <c r="BC70" i="19"/>
  <c r="BB70" i="19"/>
  <c r="BA70" i="19"/>
  <c r="AZ70" i="19"/>
  <c r="Y70" i="19"/>
  <c r="Y72" i="19" s="1"/>
  <c r="X70" i="19"/>
  <c r="X71" i="19" s="1"/>
  <c r="W70" i="19"/>
  <c r="W71" i="19" s="1"/>
  <c r="B70" i="19"/>
  <c r="A70" i="19"/>
  <c r="B69" i="19"/>
  <c r="A69" i="19"/>
  <c r="BQ68" i="19"/>
  <c r="BP68" i="19"/>
  <c r="BO68" i="19"/>
  <c r="BN68" i="19"/>
  <c r="BM68" i="19"/>
  <c r="BL68" i="19"/>
  <c r="BK68" i="19"/>
  <c r="BJ68" i="19"/>
  <c r="BI68" i="19"/>
  <c r="BH68" i="19"/>
  <c r="BG68" i="19"/>
  <c r="BF68" i="19"/>
  <c r="BE68" i="19"/>
  <c r="BD68" i="19"/>
  <c r="BC68" i="19"/>
  <c r="BB68" i="19"/>
  <c r="BA68" i="19"/>
  <c r="X68" i="19"/>
  <c r="X69" i="19" s="1"/>
  <c r="W68" i="19"/>
  <c r="W69" i="19" s="1"/>
  <c r="B68" i="19"/>
  <c r="A68" i="19"/>
  <c r="BQ67" i="19"/>
  <c r="BP67" i="19"/>
  <c r="BO67" i="19"/>
  <c r="BN67" i="19"/>
  <c r="BM67" i="19"/>
  <c r="BL67" i="19"/>
  <c r="BK67" i="19"/>
  <c r="BJ67" i="19"/>
  <c r="BI67" i="19"/>
  <c r="BH67" i="19"/>
  <c r="BG67" i="19"/>
  <c r="BF67" i="19"/>
  <c r="BE67" i="19"/>
  <c r="BD67" i="19"/>
  <c r="BC67" i="19"/>
  <c r="BB67" i="19"/>
  <c r="BA67" i="19"/>
  <c r="AZ67" i="19"/>
  <c r="AV67" i="19"/>
  <c r="B67" i="19"/>
  <c r="A67" i="19"/>
  <c r="Y66" i="19"/>
  <c r="Y68" i="19" s="1"/>
  <c r="X66" i="19"/>
  <c r="X67" i="19" s="1"/>
  <c r="W66" i="19"/>
  <c r="W67" i="19" s="1"/>
  <c r="J236" i="6" s="1"/>
  <c r="B66" i="19"/>
  <c r="A66" i="19"/>
  <c r="B65" i="19"/>
  <c r="A65" i="19"/>
  <c r="X64" i="19"/>
  <c r="X65" i="19" s="1"/>
  <c r="W64" i="19"/>
  <c r="W65" i="19" s="1"/>
  <c r="B64" i="19"/>
  <c r="A64" i="19"/>
  <c r="B63" i="19"/>
  <c r="A63" i="19"/>
  <c r="Y62" i="19"/>
  <c r="Y64" i="19" s="1"/>
  <c r="X62" i="19"/>
  <c r="X63" i="19" s="1"/>
  <c r="W62" i="19"/>
  <c r="W63" i="19" s="1"/>
  <c r="B62" i="19"/>
  <c r="A62" i="19"/>
  <c r="BQ61" i="19"/>
  <c r="AZ61" i="19"/>
  <c r="AZ62" i="19" s="1"/>
  <c r="BS62" i="19" s="1"/>
  <c r="I61" i="19"/>
  <c r="J61" i="19" s="1"/>
  <c r="K61" i="19" s="1"/>
  <c r="L61" i="19" s="1"/>
  <c r="M61" i="19" s="1"/>
  <c r="N61" i="19" s="1"/>
  <c r="O61" i="19" s="1"/>
  <c r="P61" i="19" s="1"/>
  <c r="Q61" i="19" s="1"/>
  <c r="R61" i="19" s="1"/>
  <c r="S61" i="19" s="1"/>
  <c r="T61" i="19" s="1"/>
  <c r="U61" i="19" s="1"/>
  <c r="V61" i="19" s="1"/>
  <c r="F61" i="19"/>
  <c r="G61" i="19" s="1"/>
  <c r="H61" i="19" s="1"/>
  <c r="BQ58" i="19"/>
  <c r="BP58" i="19"/>
  <c r="BO58" i="19"/>
  <c r="BN58" i="19"/>
  <c r="BM58" i="19"/>
  <c r="BL58" i="19"/>
  <c r="BK58" i="19"/>
  <c r="BJ58" i="19"/>
  <c r="BI58" i="19"/>
  <c r="BH58" i="19"/>
  <c r="BG58" i="19"/>
  <c r="BF58" i="19"/>
  <c r="BE58" i="19"/>
  <c r="BD58" i="19"/>
  <c r="BC58" i="19"/>
  <c r="BB58" i="19"/>
  <c r="BA58" i="19"/>
  <c r="BQ57" i="19"/>
  <c r="BP57" i="19"/>
  <c r="BO57" i="19"/>
  <c r="BN57" i="19"/>
  <c r="BM57" i="19"/>
  <c r="BL57" i="19"/>
  <c r="BK57" i="19"/>
  <c r="BJ57" i="19"/>
  <c r="BI57" i="19"/>
  <c r="BH57" i="19"/>
  <c r="BG57" i="19"/>
  <c r="BF57" i="19"/>
  <c r="BE57" i="19"/>
  <c r="BD57" i="19"/>
  <c r="BC57" i="19"/>
  <c r="BB57" i="19"/>
  <c r="BA57" i="19"/>
  <c r="AZ57" i="19"/>
  <c r="Z56" i="19"/>
  <c r="AA56" i="19" s="1"/>
  <c r="Y56" i="19"/>
  <c r="X56" i="19"/>
  <c r="V56" i="19"/>
  <c r="W56" i="19" s="1"/>
  <c r="M56" i="19"/>
  <c r="N56" i="19" s="1"/>
  <c r="K56" i="19"/>
  <c r="L56" i="19" s="1"/>
  <c r="I56" i="19"/>
  <c r="J56" i="19" s="1"/>
  <c r="BQ55" i="19"/>
  <c r="BP55" i="19"/>
  <c r="BO55" i="19"/>
  <c r="BN55" i="19"/>
  <c r="BM55" i="19"/>
  <c r="BL55" i="19"/>
  <c r="BK55" i="19"/>
  <c r="BJ55" i="19"/>
  <c r="BI55" i="19"/>
  <c r="BH55" i="19"/>
  <c r="BG55" i="19"/>
  <c r="BF55" i="19"/>
  <c r="BE55" i="19"/>
  <c r="BD55" i="19"/>
  <c r="BC55" i="19"/>
  <c r="BB55" i="19"/>
  <c r="BA55" i="19"/>
  <c r="Z55" i="19"/>
  <c r="AA55" i="19" s="1"/>
  <c r="Y55" i="19"/>
  <c r="X55" i="19"/>
  <c r="V55" i="19"/>
  <c r="W55" i="19" s="1"/>
  <c r="N55" i="19"/>
  <c r="M55" i="19"/>
  <c r="K55" i="19"/>
  <c r="L55" i="19" s="1"/>
  <c r="J55" i="19"/>
  <c r="I55" i="19"/>
  <c r="B55" i="19"/>
  <c r="A55" i="19"/>
  <c r="BQ54" i="19"/>
  <c r="BP54" i="19"/>
  <c r="BO54" i="19"/>
  <c r="BN54" i="19"/>
  <c r="BM54" i="19"/>
  <c r="BL54" i="19"/>
  <c r="BK54" i="19"/>
  <c r="BJ54" i="19"/>
  <c r="BI54" i="19"/>
  <c r="BH54" i="19"/>
  <c r="BG54" i="19"/>
  <c r="BF54" i="19"/>
  <c r="BE54" i="19"/>
  <c r="BD54" i="19"/>
  <c r="BC54" i="19"/>
  <c r="BB54" i="19"/>
  <c r="BA54" i="19"/>
  <c r="AV54" i="19"/>
  <c r="Z54" i="19"/>
  <c r="AA54" i="19" s="1"/>
  <c r="X54" i="19"/>
  <c r="Y54" i="19" s="1"/>
  <c r="V54" i="19"/>
  <c r="W54" i="19" s="1"/>
  <c r="M54" i="19"/>
  <c r="N54" i="19" s="1"/>
  <c r="L54" i="19"/>
  <c r="K54" i="19"/>
  <c r="I54" i="19"/>
  <c r="J54" i="19" s="1"/>
  <c r="AA53" i="19"/>
  <c r="Z53" i="19"/>
  <c r="X53" i="19"/>
  <c r="Y53" i="19" s="1"/>
  <c r="V53" i="19"/>
  <c r="W53" i="19" s="1"/>
  <c r="M53" i="19"/>
  <c r="N53" i="19" s="1"/>
  <c r="K53" i="19"/>
  <c r="L53" i="19" s="1"/>
  <c r="I53" i="19"/>
  <c r="J53" i="19" s="1"/>
  <c r="B53" i="19"/>
  <c r="A53" i="19"/>
  <c r="AA52" i="19"/>
  <c r="Z52" i="19"/>
  <c r="X52" i="19"/>
  <c r="Y52" i="19" s="1"/>
  <c r="V52" i="19"/>
  <c r="W52" i="19" s="1"/>
  <c r="M52" i="19"/>
  <c r="N52" i="19" s="1"/>
  <c r="K52" i="19"/>
  <c r="L52" i="19" s="1"/>
  <c r="I52" i="19"/>
  <c r="J52" i="19" s="1"/>
  <c r="Z51" i="19"/>
  <c r="AA51" i="19" s="1"/>
  <c r="Y51" i="19"/>
  <c r="X51" i="19"/>
  <c r="V51" i="19"/>
  <c r="W51" i="19" s="1"/>
  <c r="M51" i="19"/>
  <c r="N51" i="19" s="1"/>
  <c r="K51" i="19"/>
  <c r="L51" i="19" s="1"/>
  <c r="I51" i="19"/>
  <c r="J51" i="19" s="1"/>
  <c r="B51" i="19"/>
  <c r="A51" i="19"/>
  <c r="AA50" i="19"/>
  <c r="Z50" i="19"/>
  <c r="X50" i="19"/>
  <c r="Y50" i="19" s="1"/>
  <c r="W50" i="19"/>
  <c r="V50" i="19"/>
  <c r="M50" i="19"/>
  <c r="N50" i="19" s="1"/>
  <c r="L50" i="19"/>
  <c r="K50" i="19"/>
  <c r="I50" i="19"/>
  <c r="J50" i="19" s="1"/>
  <c r="Z49" i="19"/>
  <c r="AA49" i="19" s="1"/>
  <c r="X49" i="19"/>
  <c r="Y49" i="19" s="1"/>
  <c r="V49" i="19"/>
  <c r="W49" i="19" s="1"/>
  <c r="M49" i="19"/>
  <c r="N49" i="19" s="1"/>
  <c r="L49" i="19"/>
  <c r="K49" i="19"/>
  <c r="I49" i="19"/>
  <c r="J49" i="19" s="1"/>
  <c r="B49" i="19"/>
  <c r="A49" i="19"/>
  <c r="BQ48" i="19"/>
  <c r="BQ49" i="19" s="1"/>
  <c r="AZ48" i="19"/>
  <c r="AZ42" i="19" s="1"/>
  <c r="AA48" i="19"/>
  <c r="Z48" i="19"/>
  <c r="X48" i="19"/>
  <c r="Y48" i="19" s="1"/>
  <c r="W48" i="19"/>
  <c r="V48" i="19"/>
  <c r="M48" i="19"/>
  <c r="N48" i="19" s="1"/>
  <c r="L48" i="19"/>
  <c r="K48" i="19"/>
  <c r="I48" i="19"/>
  <c r="J48" i="19" s="1"/>
  <c r="Z47" i="19"/>
  <c r="AA47" i="19" s="1"/>
  <c r="Y47" i="19"/>
  <c r="X47" i="19"/>
  <c r="V47" i="19"/>
  <c r="W47" i="19" s="1"/>
  <c r="M47" i="19"/>
  <c r="N47" i="19" s="1"/>
  <c r="K47" i="19"/>
  <c r="L47" i="19" s="1"/>
  <c r="I47" i="19"/>
  <c r="J47" i="19" s="1"/>
  <c r="B47" i="19"/>
  <c r="A47" i="19"/>
  <c r="BQ46" i="19"/>
  <c r="BP46" i="19"/>
  <c r="BO46" i="19"/>
  <c r="BN46" i="19"/>
  <c r="BM46" i="19"/>
  <c r="BL46" i="19"/>
  <c r="BK46" i="19"/>
  <c r="BJ46" i="19"/>
  <c r="BI46" i="19"/>
  <c r="BH46" i="19"/>
  <c r="BG46" i="19"/>
  <c r="BF46" i="19"/>
  <c r="BE46" i="19"/>
  <c r="BD46" i="19"/>
  <c r="BC46" i="19"/>
  <c r="BB46" i="19"/>
  <c r="BA46" i="19"/>
  <c r="AA46" i="19"/>
  <c r="Z46" i="19"/>
  <c r="X46" i="19"/>
  <c r="Y46" i="19" s="1"/>
  <c r="W46" i="19"/>
  <c r="V46" i="19"/>
  <c r="M46" i="19"/>
  <c r="N46" i="19" s="1"/>
  <c r="L46" i="19"/>
  <c r="K46" i="19"/>
  <c r="I46" i="19"/>
  <c r="J46" i="19" s="1"/>
  <c r="BQ45" i="19"/>
  <c r="BP45" i="19"/>
  <c r="BO45" i="19"/>
  <c r="BN45" i="19"/>
  <c r="BM45" i="19"/>
  <c r="BL45" i="19"/>
  <c r="BK45" i="19"/>
  <c r="BJ45" i="19"/>
  <c r="BI45" i="19"/>
  <c r="BH45" i="19"/>
  <c r="BG45" i="19"/>
  <c r="BF45" i="19"/>
  <c r="BE45" i="19"/>
  <c r="BD45" i="19"/>
  <c r="BC45" i="19"/>
  <c r="BB45" i="19"/>
  <c r="BA45" i="19"/>
  <c r="AZ45" i="19"/>
  <c r="Z45" i="19"/>
  <c r="AA45" i="19" s="1"/>
  <c r="Y45" i="19"/>
  <c r="X45" i="19"/>
  <c r="V45" i="19"/>
  <c r="W45" i="19" s="1"/>
  <c r="N45" i="19"/>
  <c r="M45" i="19"/>
  <c r="K45" i="19"/>
  <c r="L45" i="19" s="1"/>
  <c r="J45" i="19"/>
  <c r="I45" i="19"/>
  <c r="B45" i="19"/>
  <c r="A45" i="19"/>
  <c r="Z44" i="19"/>
  <c r="AA44" i="19" s="1"/>
  <c r="Y44" i="19"/>
  <c r="X44" i="19"/>
  <c r="V44" i="19"/>
  <c r="W44" i="19" s="1"/>
  <c r="N44" i="19"/>
  <c r="M44" i="19"/>
  <c r="K44" i="19"/>
  <c r="L44" i="19" s="1"/>
  <c r="J44" i="19"/>
  <c r="I44" i="19"/>
  <c r="BQ43" i="19"/>
  <c r="BP43" i="19"/>
  <c r="BO43" i="19"/>
  <c r="BN43" i="19"/>
  <c r="BM43" i="19"/>
  <c r="BL43" i="19"/>
  <c r="BK43" i="19"/>
  <c r="BJ43" i="19"/>
  <c r="BI43" i="19"/>
  <c r="BH43" i="19"/>
  <c r="BG43" i="19"/>
  <c r="BF43" i="19"/>
  <c r="BE43" i="19"/>
  <c r="BD43" i="19"/>
  <c r="BC43" i="19"/>
  <c r="BB43" i="19"/>
  <c r="BA43" i="19"/>
  <c r="Z43" i="19"/>
  <c r="AA43" i="19" s="1"/>
  <c r="Y43" i="19"/>
  <c r="X43" i="19"/>
  <c r="V43" i="19"/>
  <c r="W43" i="19" s="1"/>
  <c r="N43" i="19"/>
  <c r="M43" i="19"/>
  <c r="K43" i="19"/>
  <c r="L43" i="19" s="1"/>
  <c r="J43" i="19"/>
  <c r="I43" i="19"/>
  <c r="B43" i="19"/>
  <c r="A43" i="19"/>
  <c r="BQ42" i="19"/>
  <c r="BP42" i="19"/>
  <c r="BO42" i="19"/>
  <c r="BN42" i="19"/>
  <c r="BM42" i="19"/>
  <c r="BL42" i="19"/>
  <c r="BK42" i="19"/>
  <c r="BJ42" i="19"/>
  <c r="BI42" i="19"/>
  <c r="BH42" i="19"/>
  <c r="BG42" i="19"/>
  <c r="BF42" i="19"/>
  <c r="BE42" i="19"/>
  <c r="BD42" i="19"/>
  <c r="BC42" i="19"/>
  <c r="BB42" i="19"/>
  <c r="BA42" i="19"/>
  <c r="AV42" i="19"/>
  <c r="AA42" i="19"/>
  <c r="Z42" i="19"/>
  <c r="X42" i="19"/>
  <c r="Y42" i="19" s="1"/>
  <c r="W42" i="19"/>
  <c r="V42" i="19"/>
  <c r="M42" i="19"/>
  <c r="N42" i="19" s="1"/>
  <c r="L42" i="19"/>
  <c r="K42" i="19"/>
  <c r="I42" i="19"/>
  <c r="J42" i="19" s="1"/>
  <c r="AA41" i="19"/>
  <c r="Z41" i="19"/>
  <c r="X41" i="19"/>
  <c r="Y41" i="19" s="1"/>
  <c r="W41" i="19"/>
  <c r="V41" i="19"/>
  <c r="M41" i="19"/>
  <c r="N41" i="19" s="1"/>
  <c r="L41" i="19"/>
  <c r="K41" i="19"/>
  <c r="I41" i="19"/>
  <c r="J41" i="19" s="1"/>
  <c r="B41" i="19"/>
  <c r="A41" i="19"/>
  <c r="AA40" i="19"/>
  <c r="Z40" i="19"/>
  <c r="X40" i="19"/>
  <c r="Y40" i="19" s="1"/>
  <c r="W40" i="19"/>
  <c r="V40" i="19"/>
  <c r="M40" i="19"/>
  <c r="N40" i="19" s="1"/>
  <c r="L40" i="19"/>
  <c r="K40" i="19"/>
  <c r="I40" i="19"/>
  <c r="J40" i="19" s="1"/>
  <c r="Z39" i="19"/>
  <c r="AA39" i="19" s="1"/>
  <c r="Y39" i="19"/>
  <c r="X39" i="19"/>
  <c r="V39" i="19"/>
  <c r="W39" i="19" s="1"/>
  <c r="N39" i="19"/>
  <c r="M39" i="19"/>
  <c r="K39" i="19"/>
  <c r="L39" i="19" s="1"/>
  <c r="J39" i="19"/>
  <c r="I39" i="19"/>
  <c r="B39" i="19"/>
  <c r="A39" i="19"/>
  <c r="AA38" i="19"/>
  <c r="Z38" i="19"/>
  <c r="X38" i="19"/>
  <c r="Y38" i="19" s="1"/>
  <c r="W38" i="19"/>
  <c r="V38" i="19"/>
  <c r="M38" i="19"/>
  <c r="N38" i="19" s="1"/>
  <c r="L38" i="19"/>
  <c r="K38" i="19"/>
  <c r="I38" i="19"/>
  <c r="J38" i="19" s="1"/>
  <c r="AA37" i="19"/>
  <c r="Z37" i="19"/>
  <c r="X37" i="19"/>
  <c r="Y37" i="19" s="1"/>
  <c r="W37" i="19"/>
  <c r="V37" i="19"/>
  <c r="M37" i="19"/>
  <c r="N37" i="19" s="1"/>
  <c r="K37" i="19"/>
  <c r="L37" i="19" s="1"/>
  <c r="I37" i="19"/>
  <c r="J37" i="19" s="1"/>
  <c r="B37" i="19"/>
  <c r="A37" i="19"/>
  <c r="BQ36" i="19"/>
  <c r="BQ37" i="19" s="1"/>
  <c r="AZ36" i="19"/>
  <c r="AZ37" i="19" s="1"/>
  <c r="BS37" i="19" s="1"/>
  <c r="BQ34" i="19"/>
  <c r="BP34" i="19"/>
  <c r="BO34" i="19"/>
  <c r="BN34" i="19"/>
  <c r="BM34" i="19"/>
  <c r="BL34" i="19"/>
  <c r="BK34" i="19"/>
  <c r="BJ34" i="19"/>
  <c r="BI34" i="19"/>
  <c r="BH34" i="19"/>
  <c r="BG34" i="19"/>
  <c r="BF34" i="19"/>
  <c r="BE34" i="19"/>
  <c r="BD34" i="19"/>
  <c r="BC34" i="19"/>
  <c r="BB34" i="19"/>
  <c r="BA34" i="19"/>
  <c r="BQ33" i="19"/>
  <c r="BP33" i="19"/>
  <c r="BO33" i="19"/>
  <c r="BN33" i="19"/>
  <c r="BM33" i="19"/>
  <c r="BL33" i="19"/>
  <c r="BK33" i="19"/>
  <c r="BJ33" i="19"/>
  <c r="BI33" i="19"/>
  <c r="BH33" i="19"/>
  <c r="BG33" i="19"/>
  <c r="BF33" i="19"/>
  <c r="BE33" i="19"/>
  <c r="BD33" i="19"/>
  <c r="BC33" i="19"/>
  <c r="BB33" i="19"/>
  <c r="BA33" i="19"/>
  <c r="AZ33" i="19"/>
  <c r="BQ31" i="19"/>
  <c r="BP31" i="19"/>
  <c r="BO31" i="19"/>
  <c r="BN31" i="19"/>
  <c r="BM31" i="19"/>
  <c r="BL31" i="19"/>
  <c r="BK31" i="19"/>
  <c r="BJ31" i="19"/>
  <c r="BI31" i="19"/>
  <c r="BH31" i="19"/>
  <c r="BG31" i="19"/>
  <c r="BF31" i="19"/>
  <c r="BE31" i="19"/>
  <c r="BD31" i="19"/>
  <c r="BC31" i="19"/>
  <c r="BB31" i="19"/>
  <c r="BA31" i="19"/>
  <c r="BQ30" i="19"/>
  <c r="BP30" i="19"/>
  <c r="BO30" i="19"/>
  <c r="BN30" i="19"/>
  <c r="BM30" i="19"/>
  <c r="BL30" i="19"/>
  <c r="BK30" i="19"/>
  <c r="BJ30" i="19"/>
  <c r="BI30" i="19"/>
  <c r="BH30" i="19"/>
  <c r="BG30" i="19"/>
  <c r="BF30" i="19"/>
  <c r="BE30" i="19"/>
  <c r="BD30" i="19"/>
  <c r="BC30" i="19"/>
  <c r="BB30" i="19"/>
  <c r="BA30" i="19"/>
  <c r="AV30" i="19"/>
  <c r="Z30" i="19"/>
  <c r="U30" i="19"/>
  <c r="P30" i="19"/>
  <c r="K30" i="19"/>
  <c r="F30" i="19"/>
  <c r="Z29" i="19"/>
  <c r="U29" i="19"/>
  <c r="P29" i="19"/>
  <c r="K29" i="19"/>
  <c r="F29" i="19"/>
  <c r="AY28" i="19"/>
  <c r="Z28" i="19"/>
  <c r="U28" i="19"/>
  <c r="P28" i="19"/>
  <c r="K28" i="19"/>
  <c r="F28" i="19"/>
  <c r="Z27" i="19"/>
  <c r="U27" i="19"/>
  <c r="P27" i="19"/>
  <c r="K27" i="19"/>
  <c r="F27" i="19"/>
  <c r="Z26" i="19"/>
  <c r="U26" i="19"/>
  <c r="P26" i="19"/>
  <c r="K26" i="19"/>
  <c r="F26" i="19"/>
  <c r="Z25" i="19"/>
  <c r="U25" i="19"/>
  <c r="P25" i="19"/>
  <c r="K25" i="19"/>
  <c r="F25" i="19"/>
  <c r="BQ24" i="19"/>
  <c r="BQ25" i="19" s="1"/>
  <c r="AZ24" i="19"/>
  <c r="AZ25" i="19" s="1"/>
  <c r="BS25" i="19" s="1"/>
  <c r="Z24" i="19"/>
  <c r="U24" i="19"/>
  <c r="P24" i="19"/>
  <c r="K24" i="19"/>
  <c r="F24" i="19"/>
  <c r="Z23" i="19"/>
  <c r="U23" i="19"/>
  <c r="P23" i="19"/>
  <c r="K23" i="19"/>
  <c r="F23" i="19"/>
  <c r="BQ22" i="19"/>
  <c r="BP22" i="19"/>
  <c r="BO22" i="19"/>
  <c r="BN22" i="19"/>
  <c r="BM22" i="19"/>
  <c r="BL22" i="19"/>
  <c r="BK22" i="19"/>
  <c r="BJ22" i="19"/>
  <c r="BI22" i="19"/>
  <c r="BH22" i="19"/>
  <c r="BG22" i="19"/>
  <c r="BF22" i="19"/>
  <c r="BE22" i="19"/>
  <c r="BD22" i="19"/>
  <c r="BC22" i="19"/>
  <c r="BB22" i="19"/>
  <c r="BA22" i="19"/>
  <c r="Z22" i="19"/>
  <c r="U22" i="19"/>
  <c r="P22" i="19"/>
  <c r="K22" i="19"/>
  <c r="F22" i="19"/>
  <c r="BQ21" i="19"/>
  <c r="BP21" i="19"/>
  <c r="BO21" i="19"/>
  <c r="BN21" i="19"/>
  <c r="BM21" i="19"/>
  <c r="BL21" i="19"/>
  <c r="BK21" i="19"/>
  <c r="BJ21" i="19"/>
  <c r="BI21" i="19"/>
  <c r="BH21" i="19"/>
  <c r="BG21" i="19"/>
  <c r="BF21" i="19"/>
  <c r="BE21" i="19"/>
  <c r="BD21" i="19"/>
  <c r="BC21" i="19"/>
  <c r="BB21" i="19"/>
  <c r="BA21" i="19"/>
  <c r="AZ21" i="19"/>
  <c r="Z21" i="19"/>
  <c r="U21" i="19"/>
  <c r="P21" i="19"/>
  <c r="K21" i="19"/>
  <c r="F21" i="19"/>
  <c r="Z20" i="19"/>
  <c r="U20" i="19"/>
  <c r="P20" i="19"/>
  <c r="K20" i="19"/>
  <c r="F20" i="19"/>
  <c r="BQ19" i="19"/>
  <c r="BP19" i="19"/>
  <c r="BO19" i="19"/>
  <c r="BN19" i="19"/>
  <c r="BM19" i="19"/>
  <c r="BL19" i="19"/>
  <c r="BK19" i="19"/>
  <c r="BJ19" i="19"/>
  <c r="BI19" i="19"/>
  <c r="BH19" i="19"/>
  <c r="BG19" i="19"/>
  <c r="BF19" i="19"/>
  <c r="BE19" i="19"/>
  <c r="BD19" i="19"/>
  <c r="BC19" i="19"/>
  <c r="BB19" i="19"/>
  <c r="BA19" i="19"/>
  <c r="Z19" i="19"/>
  <c r="U19" i="19"/>
  <c r="P19" i="19"/>
  <c r="K19" i="19"/>
  <c r="F19" i="19"/>
  <c r="BQ18" i="19"/>
  <c r="BP18" i="19"/>
  <c r="BO18" i="19"/>
  <c r="BN18" i="19"/>
  <c r="BM18" i="19"/>
  <c r="BL18" i="19"/>
  <c r="BK18" i="19"/>
  <c r="BJ18" i="19"/>
  <c r="BI18" i="19"/>
  <c r="BH18" i="19"/>
  <c r="BG18" i="19"/>
  <c r="BF18" i="19"/>
  <c r="BE18" i="19"/>
  <c r="BD18" i="19"/>
  <c r="BC18" i="19"/>
  <c r="BB18" i="19"/>
  <c r="BA18" i="19"/>
  <c r="AZ18" i="19"/>
  <c r="AV18" i="19"/>
  <c r="Z18" i="19"/>
  <c r="U18" i="19"/>
  <c r="P18" i="19"/>
  <c r="K18" i="19"/>
  <c r="F18" i="19"/>
  <c r="Z17" i="19"/>
  <c r="U17" i="19"/>
  <c r="P17" i="19"/>
  <c r="K17" i="19"/>
  <c r="F17" i="19"/>
  <c r="AY16" i="19"/>
  <c r="AW16" i="19"/>
  <c r="Z16" i="19"/>
  <c r="U16" i="19"/>
  <c r="P16" i="19"/>
  <c r="K16" i="19"/>
  <c r="F16" i="19"/>
  <c r="Z15" i="19"/>
  <c r="U15" i="19"/>
  <c r="P15" i="19"/>
  <c r="K15" i="19"/>
  <c r="F15" i="19"/>
  <c r="Z14" i="19"/>
  <c r="U14" i="19"/>
  <c r="P14" i="19"/>
  <c r="K14" i="19"/>
  <c r="F14" i="19"/>
  <c r="Z13" i="19"/>
  <c r="U13" i="19"/>
  <c r="P13" i="19"/>
  <c r="K13" i="19"/>
  <c r="F13" i="19"/>
  <c r="Z12" i="19"/>
  <c r="U12" i="19"/>
  <c r="P12" i="19"/>
  <c r="K12" i="19"/>
  <c r="Z11" i="19"/>
  <c r="U11" i="19"/>
  <c r="P11" i="19"/>
  <c r="K11" i="19"/>
  <c r="F11" i="19"/>
  <c r="C6" i="19"/>
  <c r="B6" i="19"/>
  <c r="A6" i="19"/>
  <c r="BS24" i="19" l="1"/>
  <c r="BJ25" i="19" s="1"/>
  <c r="BJ24" i="19" s="1"/>
  <c r="BS133" i="19"/>
  <c r="BS121" i="19"/>
  <c r="AZ115" i="19"/>
  <c r="AZ110" i="19"/>
  <c r="BS110" i="19" s="1"/>
  <c r="BQ98" i="19"/>
  <c r="BS97" i="19" s="1"/>
  <c r="BS85" i="19"/>
  <c r="BO74" i="19"/>
  <c r="BO73" i="19" s="1"/>
  <c r="BO75" i="19" s="1"/>
  <c r="BO69" i="19" s="1"/>
  <c r="T79" i="19" s="1"/>
  <c r="BK74" i="19"/>
  <c r="BK73" i="19" s="1"/>
  <c r="BG74" i="19"/>
  <c r="BG73" i="19" s="1"/>
  <c r="BC74" i="19"/>
  <c r="BC73" i="19" s="1"/>
  <c r="BE74" i="19"/>
  <c r="BE73" i="19" s="1"/>
  <c r="BN74" i="19"/>
  <c r="BN73" i="19" s="1"/>
  <c r="BJ74" i="19"/>
  <c r="BJ73" i="19" s="1"/>
  <c r="BF74" i="19"/>
  <c r="BF73" i="19" s="1"/>
  <c r="BB74" i="19"/>
  <c r="BB73" i="19" s="1"/>
  <c r="BM74" i="19"/>
  <c r="BM73" i="19" s="1"/>
  <c r="BI74" i="19"/>
  <c r="BI73" i="19" s="1"/>
  <c r="BA74" i="19"/>
  <c r="BA73" i="19" s="1"/>
  <c r="BA75" i="19" s="1"/>
  <c r="BP74" i="19"/>
  <c r="BP73" i="19" s="1"/>
  <c r="BP75" i="19" s="1"/>
  <c r="BL74" i="19"/>
  <c r="BL73" i="19" s="1"/>
  <c r="BL75" i="19" s="1"/>
  <c r="BL72" i="19" s="1"/>
  <c r="Q81" i="19" s="1"/>
  <c r="BH74" i="19"/>
  <c r="BH73" i="19" s="1"/>
  <c r="BH75" i="19" s="1"/>
  <c r="BH72" i="19" s="1"/>
  <c r="M81" i="19" s="1"/>
  <c r="BD74" i="19"/>
  <c r="BD73" i="19" s="1"/>
  <c r="BD75" i="19" s="1"/>
  <c r="BD72" i="19" s="1"/>
  <c r="I81" i="19" s="1"/>
  <c r="AZ54" i="19"/>
  <c r="BQ62" i="19"/>
  <c r="BS61" i="19" s="1"/>
  <c r="AZ49" i="19"/>
  <c r="BS49" i="19" s="1"/>
  <c r="AZ30" i="19"/>
  <c r="BS36" i="19"/>
  <c r="BN25" i="19"/>
  <c r="BN24" i="19" s="1"/>
  <c r="BH25" i="19"/>
  <c r="BH24" i="19" s="1"/>
  <c r="AY137" i="19"/>
  <c r="AY125" i="19"/>
  <c r="AY113" i="19"/>
  <c r="AY101" i="19"/>
  <c r="AY89" i="19"/>
  <c r="AY77" i="19"/>
  <c r="AY65" i="19"/>
  <c r="AY52" i="19"/>
  <c r="AY88" i="19"/>
  <c r="AY39" i="19"/>
  <c r="AY136" i="19"/>
  <c r="AY112" i="19"/>
  <c r="AY76" i="19"/>
  <c r="AY51" i="19"/>
  <c r="AY64" i="19"/>
  <c r="AY40" i="19"/>
  <c r="AY27" i="19"/>
  <c r="BL25" i="19" l="1"/>
  <c r="BL24" i="19" s="1"/>
  <c r="BI25" i="19"/>
  <c r="BI24" i="19" s="1"/>
  <c r="BC25" i="19"/>
  <c r="BC24" i="19" s="1"/>
  <c r="BI26" i="19"/>
  <c r="BI27" i="19" s="1"/>
  <c r="BG25" i="19"/>
  <c r="BG24" i="19" s="1"/>
  <c r="BH26" i="19" s="1"/>
  <c r="BP25" i="19"/>
  <c r="BP24" i="19" s="1"/>
  <c r="BM25" i="19"/>
  <c r="BM24" i="19" s="1"/>
  <c r="BB25" i="19"/>
  <c r="BB24" i="19" s="1"/>
  <c r="BO25" i="19"/>
  <c r="BO24" i="19" s="1"/>
  <c r="BO26" i="19" s="1"/>
  <c r="BO27" i="19" s="1"/>
  <c r="BA25" i="19"/>
  <c r="BA24" i="19" s="1"/>
  <c r="BA26" i="19" s="1"/>
  <c r="BA28" i="19" s="1"/>
  <c r="BF25" i="19"/>
  <c r="BF24" i="19" s="1"/>
  <c r="BD25" i="19"/>
  <c r="BD24" i="19" s="1"/>
  <c r="BD26" i="19" s="1"/>
  <c r="BE25" i="19"/>
  <c r="BE24" i="19" s="1"/>
  <c r="BK25" i="19"/>
  <c r="BK24" i="19" s="1"/>
  <c r="BK26" i="19" s="1"/>
  <c r="BK27" i="19" s="1"/>
  <c r="BL69" i="19"/>
  <c r="Q79" i="19" s="1"/>
  <c r="BM134" i="19"/>
  <c r="BM133" i="19" s="1"/>
  <c r="BI134" i="19"/>
  <c r="BI133" i="19" s="1"/>
  <c r="BE134" i="19"/>
  <c r="BE133" i="19" s="1"/>
  <c r="BA134" i="19"/>
  <c r="BA133" i="19" s="1"/>
  <c r="BA135" i="19" s="1"/>
  <c r="BF134" i="19"/>
  <c r="BF133" i="19" s="1"/>
  <c r="BP134" i="19"/>
  <c r="BP133" i="19" s="1"/>
  <c r="BL134" i="19"/>
  <c r="BL133" i="19" s="1"/>
  <c r="BH134" i="19"/>
  <c r="BH133" i="19" s="1"/>
  <c r="BD134" i="19"/>
  <c r="BD133" i="19" s="1"/>
  <c r="BO134" i="19"/>
  <c r="BO133" i="19" s="1"/>
  <c r="BK134" i="19"/>
  <c r="BK133" i="19" s="1"/>
  <c r="BG134" i="19"/>
  <c r="BG133" i="19" s="1"/>
  <c r="BC134" i="19"/>
  <c r="BC133" i="19" s="1"/>
  <c r="BN134" i="19"/>
  <c r="BN133" i="19" s="1"/>
  <c r="BJ134" i="19"/>
  <c r="BJ133" i="19" s="1"/>
  <c r="BJ135" i="19" s="1"/>
  <c r="BB134" i="19"/>
  <c r="BB133" i="19" s="1"/>
  <c r="BB135" i="19" s="1"/>
  <c r="BP122" i="19"/>
  <c r="BP121" i="19" s="1"/>
  <c r="BL122" i="19"/>
  <c r="BL121" i="19" s="1"/>
  <c r="BH122" i="19"/>
  <c r="BH121" i="19" s="1"/>
  <c r="BD122" i="19"/>
  <c r="BD121" i="19" s="1"/>
  <c r="BF122" i="19"/>
  <c r="BF121" i="19" s="1"/>
  <c r="BF123" i="19" s="1"/>
  <c r="BM122" i="19"/>
  <c r="BM121" i="19" s="1"/>
  <c r="BM123" i="19" s="1"/>
  <c r="BI122" i="19"/>
  <c r="BI121" i="19" s="1"/>
  <c r="BI123" i="19" s="1"/>
  <c r="BE122" i="19"/>
  <c r="BE121" i="19" s="1"/>
  <c r="BE123" i="19" s="1"/>
  <c r="BA122" i="19"/>
  <c r="BA121" i="19" s="1"/>
  <c r="BA123" i="19" s="1"/>
  <c r="BO122" i="19"/>
  <c r="BO121" i="19" s="1"/>
  <c r="BK122" i="19"/>
  <c r="BK121" i="19" s="1"/>
  <c r="BG122" i="19"/>
  <c r="BG121" i="19" s="1"/>
  <c r="BC122" i="19"/>
  <c r="BC121" i="19" s="1"/>
  <c r="BC123" i="19" s="1"/>
  <c r="BN122" i="19"/>
  <c r="BN121" i="19" s="1"/>
  <c r="BN123" i="19" s="1"/>
  <c r="BJ122" i="19"/>
  <c r="BJ121" i="19" s="1"/>
  <c r="BJ123" i="19" s="1"/>
  <c r="BB122" i="19"/>
  <c r="BB121" i="19" s="1"/>
  <c r="BS109" i="19"/>
  <c r="BP98" i="19"/>
  <c r="BP97" i="19" s="1"/>
  <c r="BL98" i="19"/>
  <c r="BL97" i="19" s="1"/>
  <c r="BH98" i="19"/>
  <c r="BH97" i="19" s="1"/>
  <c r="BD98" i="19"/>
  <c r="BD97" i="19" s="1"/>
  <c r="BD99" i="19" s="1"/>
  <c r="BN98" i="19"/>
  <c r="BN97" i="19" s="1"/>
  <c r="BN99" i="19" s="1"/>
  <c r="BM98" i="19"/>
  <c r="BM97" i="19" s="1"/>
  <c r="BM99" i="19" s="1"/>
  <c r="BA98" i="19"/>
  <c r="BA97" i="19" s="1"/>
  <c r="BA99" i="19" s="1"/>
  <c r="BO98" i="19"/>
  <c r="BO97" i="19" s="1"/>
  <c r="BK98" i="19"/>
  <c r="BK97" i="19" s="1"/>
  <c r="BG98" i="19"/>
  <c r="BG97" i="19" s="1"/>
  <c r="BC98" i="19"/>
  <c r="BC97" i="19" s="1"/>
  <c r="BJ98" i="19"/>
  <c r="BJ97" i="19" s="1"/>
  <c r="BJ99" i="19" s="1"/>
  <c r="BF98" i="19"/>
  <c r="BF97" i="19" s="1"/>
  <c r="BB98" i="19"/>
  <c r="BB97" i="19" s="1"/>
  <c r="BI98" i="19"/>
  <c r="BI97" i="19" s="1"/>
  <c r="BI99" i="19" s="1"/>
  <c r="BE98" i="19"/>
  <c r="BE97" i="19" s="1"/>
  <c r="BE99" i="19" s="1"/>
  <c r="BN86" i="19"/>
  <c r="BN85" i="19" s="1"/>
  <c r="BJ86" i="19"/>
  <c r="BJ85" i="19" s="1"/>
  <c r="BF86" i="19"/>
  <c r="BF85" i="19" s="1"/>
  <c r="BB86" i="19"/>
  <c r="BB85" i="19" s="1"/>
  <c r="BM86" i="19"/>
  <c r="BM85" i="19" s="1"/>
  <c r="BM87" i="19" s="1"/>
  <c r="BI86" i="19"/>
  <c r="BI85" i="19" s="1"/>
  <c r="BI87" i="19" s="1"/>
  <c r="BE86" i="19"/>
  <c r="BE85" i="19" s="1"/>
  <c r="BA86" i="19"/>
  <c r="BA85" i="19" s="1"/>
  <c r="BA87" i="19" s="1"/>
  <c r="BP86" i="19"/>
  <c r="BP85" i="19" s="1"/>
  <c r="BL86" i="19"/>
  <c r="BL85" i="19" s="1"/>
  <c r="BH86" i="19"/>
  <c r="BH85" i="19" s="1"/>
  <c r="BD86" i="19"/>
  <c r="BD85" i="19" s="1"/>
  <c r="BO86" i="19"/>
  <c r="BO85" i="19" s="1"/>
  <c r="BO87" i="19" s="1"/>
  <c r="BK86" i="19"/>
  <c r="BK85" i="19" s="1"/>
  <c r="BK87" i="19" s="1"/>
  <c r="BG86" i="19"/>
  <c r="BG85" i="19" s="1"/>
  <c r="BG87" i="19" s="1"/>
  <c r="BC86" i="19"/>
  <c r="BC85" i="19" s="1"/>
  <c r="BC87" i="19" s="1"/>
  <c r="BF75" i="19"/>
  <c r="BF77" i="19" s="1"/>
  <c r="BC75" i="19"/>
  <c r="BO72" i="19"/>
  <c r="T81" i="19" s="1"/>
  <c r="BQ75" i="19"/>
  <c r="BQ77" i="19" s="1"/>
  <c r="BA77" i="19"/>
  <c r="BA69" i="19"/>
  <c r="F79" i="19" s="1"/>
  <c r="BA76" i="19"/>
  <c r="BA72" i="19"/>
  <c r="F81" i="19" s="1"/>
  <c r="BC77" i="19"/>
  <c r="BC76" i="19"/>
  <c r="BH76" i="19"/>
  <c r="BH77" i="19"/>
  <c r="BJ75" i="19"/>
  <c r="BL76" i="19"/>
  <c r="BL77" i="19"/>
  <c r="BM75" i="19"/>
  <c r="BN75" i="19"/>
  <c r="BK75" i="19"/>
  <c r="BD76" i="19"/>
  <c r="BD77" i="19"/>
  <c r="BF76" i="19"/>
  <c r="BD69" i="19"/>
  <c r="I79" i="19" s="1"/>
  <c r="BQ76" i="19"/>
  <c r="BQ69" i="19"/>
  <c r="V79" i="19" s="1"/>
  <c r="BI75" i="19"/>
  <c r="BG75" i="19"/>
  <c r="BC72" i="19"/>
  <c r="H81" i="19" s="1"/>
  <c r="BC69" i="19"/>
  <c r="H79" i="19" s="1"/>
  <c r="BH69" i="19"/>
  <c r="M79" i="19" s="1"/>
  <c r="BP72" i="19"/>
  <c r="U81" i="19" s="1"/>
  <c r="BP69" i="19"/>
  <c r="U79" i="19" s="1"/>
  <c r="BP76" i="19"/>
  <c r="BP77" i="19"/>
  <c r="BB75" i="19"/>
  <c r="BE75" i="19"/>
  <c r="BO77" i="19"/>
  <c r="BO76" i="19"/>
  <c r="BO62" i="19"/>
  <c r="BO61" i="19" s="1"/>
  <c r="BK62" i="19"/>
  <c r="BK61" i="19" s="1"/>
  <c r="BG62" i="19"/>
  <c r="BG61" i="19" s="1"/>
  <c r="BC62" i="19"/>
  <c r="BC61" i="19" s="1"/>
  <c r="BC63" i="19" s="1"/>
  <c r="BM62" i="19"/>
  <c r="BM61" i="19" s="1"/>
  <c r="BE62" i="19"/>
  <c r="BE61" i="19" s="1"/>
  <c r="BN62" i="19"/>
  <c r="BN61" i="19" s="1"/>
  <c r="BJ62" i="19"/>
  <c r="BJ61" i="19" s="1"/>
  <c r="BJ63" i="19" s="1"/>
  <c r="BF62" i="19"/>
  <c r="BF61" i="19" s="1"/>
  <c r="BF63" i="19" s="1"/>
  <c r="BB62" i="19"/>
  <c r="BB61" i="19" s="1"/>
  <c r="BI62" i="19"/>
  <c r="BI61" i="19" s="1"/>
  <c r="BA62" i="19"/>
  <c r="BA61" i="19" s="1"/>
  <c r="BA63" i="19" s="1"/>
  <c r="BP62" i="19"/>
  <c r="BP61" i="19" s="1"/>
  <c r="BL62" i="19"/>
  <c r="BL61" i="19" s="1"/>
  <c r="BL63" i="19" s="1"/>
  <c r="BH62" i="19"/>
  <c r="BH61" i="19" s="1"/>
  <c r="BH63" i="19" s="1"/>
  <c r="BD62" i="19"/>
  <c r="BD61" i="19" s="1"/>
  <c r="BD63" i="19" s="1"/>
  <c r="BS48" i="19"/>
  <c r="BN37" i="19"/>
  <c r="BN36" i="19" s="1"/>
  <c r="BJ37" i="19"/>
  <c r="BJ36" i="19" s="1"/>
  <c r="BF37" i="19"/>
  <c r="BF36" i="19" s="1"/>
  <c r="BF38" i="19" s="1"/>
  <c r="BB37" i="19"/>
  <c r="BB36" i="19" s="1"/>
  <c r="BB38" i="19" s="1"/>
  <c r="BO37" i="19"/>
  <c r="BO36" i="19" s="1"/>
  <c r="BO38" i="19" s="1"/>
  <c r="BG37" i="19"/>
  <c r="BG36" i="19" s="1"/>
  <c r="BM37" i="19"/>
  <c r="BM36" i="19" s="1"/>
  <c r="BI37" i="19"/>
  <c r="BI36" i="19" s="1"/>
  <c r="BI38" i="19" s="1"/>
  <c r="BE37" i="19"/>
  <c r="BE36" i="19" s="1"/>
  <c r="BA37" i="19"/>
  <c r="BA36" i="19" s="1"/>
  <c r="BA38" i="19" s="1"/>
  <c r="BP37" i="19"/>
  <c r="BP36" i="19" s="1"/>
  <c r="BL37" i="19"/>
  <c r="BL36" i="19" s="1"/>
  <c r="BL38" i="19" s="1"/>
  <c r="BH37" i="19"/>
  <c r="BH36" i="19" s="1"/>
  <c r="BH38" i="19" s="1"/>
  <c r="BD37" i="19"/>
  <c r="BD36" i="19" s="1"/>
  <c r="BK37" i="19"/>
  <c r="BK36" i="19" s="1"/>
  <c r="BK38" i="19" s="1"/>
  <c r="BC37" i="19"/>
  <c r="BC36" i="19" s="1"/>
  <c r="BC38" i="19" s="1"/>
  <c r="BF26" i="19"/>
  <c r="BF27" i="19" s="1"/>
  <c r="BA27" i="19"/>
  <c r="BK20" i="19"/>
  <c r="P63" i="19" s="1"/>
  <c r="BK28" i="19"/>
  <c r="BJ26" i="19"/>
  <c r="BP26" i="19"/>
  <c r="BQ26" i="19"/>
  <c r="BN26" i="19"/>
  <c r="W91" i="5"/>
  <c r="BA23" i="19" l="1"/>
  <c r="F65" i="19" s="1"/>
  <c r="BI23" i="19"/>
  <c r="N65" i="19" s="1"/>
  <c r="BI20" i="19"/>
  <c r="N63" i="19" s="1"/>
  <c r="BI28" i="19"/>
  <c r="BE26" i="19"/>
  <c r="BE27" i="19" s="1"/>
  <c r="BM26" i="19"/>
  <c r="BM28" i="19" s="1"/>
  <c r="BC26" i="19"/>
  <c r="BC23" i="19" s="1"/>
  <c r="H65" i="19" s="1"/>
  <c r="BK23" i="19"/>
  <c r="P65" i="19" s="1"/>
  <c r="BG26" i="19"/>
  <c r="BA20" i="19"/>
  <c r="F63" i="19" s="1"/>
  <c r="BO28" i="19"/>
  <c r="BL26" i="19"/>
  <c r="BO23" i="19"/>
  <c r="T65" i="19" s="1"/>
  <c r="BB26" i="19"/>
  <c r="BO20" i="19"/>
  <c r="T63" i="19" s="1"/>
  <c r="BC135" i="19"/>
  <c r="BC129" i="19" s="1"/>
  <c r="H99" i="19" s="1"/>
  <c r="BF135" i="19"/>
  <c r="BF129" i="19" s="1"/>
  <c r="K99" i="19" s="1"/>
  <c r="BM135" i="19"/>
  <c r="BM129" i="19" s="1"/>
  <c r="R99" i="19" s="1"/>
  <c r="BC136" i="19"/>
  <c r="BC132" i="19"/>
  <c r="H101" i="19" s="1"/>
  <c r="BC137" i="19"/>
  <c r="BF137" i="19"/>
  <c r="BF136" i="19"/>
  <c r="BF132" i="19"/>
  <c r="K101" i="19" s="1"/>
  <c r="BB137" i="19"/>
  <c r="BB136" i="19"/>
  <c r="BB132" i="19"/>
  <c r="G101" i="19" s="1"/>
  <c r="BB129" i="19"/>
  <c r="G99" i="19" s="1"/>
  <c r="BH135" i="19"/>
  <c r="BA132" i="19"/>
  <c r="F101" i="19" s="1"/>
  <c r="BA137" i="19"/>
  <c r="BA136" i="19"/>
  <c r="BA129" i="19"/>
  <c r="F99" i="19" s="1"/>
  <c r="BJ137" i="19"/>
  <c r="BJ136" i="19"/>
  <c r="BJ132" i="19"/>
  <c r="O101" i="19" s="1"/>
  <c r="BJ129" i="19"/>
  <c r="O99" i="19" s="1"/>
  <c r="BK135" i="19"/>
  <c r="BL135" i="19"/>
  <c r="BE135" i="19"/>
  <c r="BD135" i="19"/>
  <c r="BM136" i="19"/>
  <c r="BG135" i="19"/>
  <c r="BN135" i="19"/>
  <c r="BO135" i="19"/>
  <c r="BP135" i="19"/>
  <c r="BQ135" i="19"/>
  <c r="BI135" i="19"/>
  <c r="BC125" i="19"/>
  <c r="BC117" i="19"/>
  <c r="H95" i="19" s="1"/>
  <c r="BC124" i="19"/>
  <c r="BC120" i="19"/>
  <c r="H97" i="19" s="1"/>
  <c r="BF125" i="19"/>
  <c r="BF124" i="19"/>
  <c r="BF120" i="19"/>
  <c r="K97" i="19" s="1"/>
  <c r="BF117" i="19"/>
  <c r="K95" i="19" s="1"/>
  <c r="BB123" i="19"/>
  <c r="BE124" i="19"/>
  <c r="BE120" i="19"/>
  <c r="J97" i="19" s="1"/>
  <c r="BE117" i="19"/>
  <c r="J95" i="19" s="1"/>
  <c r="BE125" i="19"/>
  <c r="BD123" i="19"/>
  <c r="BJ125" i="19"/>
  <c r="BJ124" i="19"/>
  <c r="BJ120" i="19"/>
  <c r="O97" i="19" s="1"/>
  <c r="BJ117" i="19"/>
  <c r="O95" i="19" s="1"/>
  <c r="BK123" i="19"/>
  <c r="BI124" i="19"/>
  <c r="BI117" i="19"/>
  <c r="N95" i="19" s="1"/>
  <c r="BI120" i="19"/>
  <c r="N97" i="19" s="1"/>
  <c r="BI125" i="19"/>
  <c r="BH123" i="19"/>
  <c r="BA124" i="19"/>
  <c r="BA120" i="19"/>
  <c r="F97" i="19" s="1"/>
  <c r="BA117" i="19"/>
  <c r="F95" i="19" s="1"/>
  <c r="BA125" i="19"/>
  <c r="BP123" i="19"/>
  <c r="BQ123" i="19"/>
  <c r="BG123" i="19"/>
  <c r="BN125" i="19"/>
  <c r="BN124" i="19"/>
  <c r="BN120" i="19"/>
  <c r="S97" i="19" s="1"/>
  <c r="BN117" i="19"/>
  <c r="S95" i="19" s="1"/>
  <c r="BO123" i="19"/>
  <c r="BM120" i="19"/>
  <c r="R97" i="19" s="1"/>
  <c r="BM124" i="19"/>
  <c r="BM125" i="19"/>
  <c r="BM117" i="19"/>
  <c r="R95" i="19" s="1"/>
  <c r="BL123" i="19"/>
  <c r="BC110" i="19"/>
  <c r="BC109" i="19" s="1"/>
  <c r="BC111" i="19" s="1"/>
  <c r="BC113" i="19" s="1"/>
  <c r="BD110" i="19"/>
  <c r="BD109" i="19" s="1"/>
  <c r="BO110" i="19"/>
  <c r="BO109" i="19" s="1"/>
  <c r="BM110" i="19"/>
  <c r="BM109" i="19" s="1"/>
  <c r="BM111" i="19" s="1"/>
  <c r="BN110" i="19"/>
  <c r="BN109" i="19" s="1"/>
  <c r="BN111" i="19" s="1"/>
  <c r="BP110" i="19"/>
  <c r="BP109" i="19" s="1"/>
  <c r="BK110" i="19"/>
  <c r="BK109" i="19" s="1"/>
  <c r="BI110" i="19"/>
  <c r="BI109" i="19" s="1"/>
  <c r="BI111" i="19" s="1"/>
  <c r="BJ110" i="19"/>
  <c r="BJ109" i="19" s="1"/>
  <c r="BJ111" i="19" s="1"/>
  <c r="BL110" i="19"/>
  <c r="BL109" i="19" s="1"/>
  <c r="BL111" i="19" s="1"/>
  <c r="BG110" i="19"/>
  <c r="BG109" i="19" s="1"/>
  <c r="BE110" i="19"/>
  <c r="BE109" i="19" s="1"/>
  <c r="BE111" i="19" s="1"/>
  <c r="BE112" i="19" s="1"/>
  <c r="BF110" i="19"/>
  <c r="BF109" i="19" s="1"/>
  <c r="BF111" i="19" s="1"/>
  <c r="BH110" i="19"/>
  <c r="BH109" i="19" s="1"/>
  <c r="BH111" i="19" s="1"/>
  <c r="BA110" i="19"/>
  <c r="BA109" i="19" s="1"/>
  <c r="BA111" i="19" s="1"/>
  <c r="BB110" i="19"/>
  <c r="BB109" i="19" s="1"/>
  <c r="BB111" i="19" s="1"/>
  <c r="BC108" i="19"/>
  <c r="H93" i="19" s="1"/>
  <c r="BO99" i="19"/>
  <c r="BO93" i="19" s="1"/>
  <c r="T87" i="19" s="1"/>
  <c r="BC99" i="19"/>
  <c r="BC93" i="19" s="1"/>
  <c r="H87" i="19" s="1"/>
  <c r="BH99" i="19"/>
  <c r="BE96" i="19"/>
  <c r="J89" i="19" s="1"/>
  <c r="BE101" i="19"/>
  <c r="BE100" i="19"/>
  <c r="BE93" i="19"/>
  <c r="J87" i="19" s="1"/>
  <c r="BI93" i="19"/>
  <c r="N87" i="19" s="1"/>
  <c r="BI101" i="19"/>
  <c r="BI96" i="19"/>
  <c r="N89" i="19" s="1"/>
  <c r="BI100" i="19"/>
  <c r="BA96" i="19"/>
  <c r="F89" i="19" s="1"/>
  <c r="BA101" i="19"/>
  <c r="BA93" i="19"/>
  <c r="F87" i="19" s="1"/>
  <c r="BA100" i="19"/>
  <c r="BH96" i="19"/>
  <c r="M89" i="19" s="1"/>
  <c r="BH100" i="19"/>
  <c r="BH93" i="19"/>
  <c r="M87" i="19" s="1"/>
  <c r="BH101" i="19"/>
  <c r="BB99" i="19"/>
  <c r="BG99" i="19"/>
  <c r="BM96" i="19"/>
  <c r="R89" i="19" s="1"/>
  <c r="BM93" i="19"/>
  <c r="R87" i="19" s="1"/>
  <c r="BM101" i="19"/>
  <c r="BM100" i="19"/>
  <c r="BL99" i="19"/>
  <c r="BJ93" i="19"/>
  <c r="O87" i="19" s="1"/>
  <c r="BJ101" i="19"/>
  <c r="BJ96" i="19"/>
  <c r="O89" i="19" s="1"/>
  <c r="BJ100" i="19"/>
  <c r="BD96" i="19"/>
  <c r="I89" i="19" s="1"/>
  <c r="BD100" i="19"/>
  <c r="BD93" i="19"/>
  <c r="I87" i="19" s="1"/>
  <c r="BD101" i="19"/>
  <c r="BC101" i="19"/>
  <c r="BC100" i="19"/>
  <c r="BF99" i="19"/>
  <c r="BK99" i="19"/>
  <c r="BN93" i="19"/>
  <c r="S87" i="19" s="1"/>
  <c r="BN96" i="19"/>
  <c r="S89" i="19" s="1"/>
  <c r="BN101" i="19"/>
  <c r="BN100" i="19"/>
  <c r="BP99" i="19"/>
  <c r="BQ99" i="19"/>
  <c r="BO88" i="19"/>
  <c r="BO89" i="19"/>
  <c r="BO84" i="19"/>
  <c r="T85" i="19" s="1"/>
  <c r="BO81" i="19"/>
  <c r="T83" i="19" s="1"/>
  <c r="BM84" i="19"/>
  <c r="R85" i="19" s="1"/>
  <c r="BM89" i="19"/>
  <c r="BM88" i="19"/>
  <c r="BM81" i="19"/>
  <c r="R83" i="19" s="1"/>
  <c r="BC88" i="19"/>
  <c r="BC89" i="19"/>
  <c r="BC81" i="19"/>
  <c r="H83" i="19" s="1"/>
  <c r="BC84" i="19"/>
  <c r="H85" i="19" s="1"/>
  <c r="BA84" i="19"/>
  <c r="F85" i="19" s="1"/>
  <c r="BA81" i="19"/>
  <c r="F83" i="19" s="1"/>
  <c r="BA89" i="19"/>
  <c r="BA88" i="19"/>
  <c r="BB87" i="19"/>
  <c r="BG88" i="19"/>
  <c r="BG89" i="19"/>
  <c r="BG84" i="19"/>
  <c r="L85" i="19" s="1"/>
  <c r="BG81" i="19"/>
  <c r="L83" i="19" s="1"/>
  <c r="BH87" i="19"/>
  <c r="BE87" i="19"/>
  <c r="BF87" i="19"/>
  <c r="BP87" i="19"/>
  <c r="BQ87" i="19"/>
  <c r="BN87" i="19"/>
  <c r="BD87" i="19"/>
  <c r="BK88" i="19"/>
  <c r="BK89" i="19"/>
  <c r="BK81" i="19"/>
  <c r="P83" i="19" s="1"/>
  <c r="BK84" i="19"/>
  <c r="P85" i="19" s="1"/>
  <c r="BL87" i="19"/>
  <c r="BI84" i="19"/>
  <c r="N85" i="19" s="1"/>
  <c r="BI89" i="19"/>
  <c r="BI81" i="19"/>
  <c r="N83" i="19" s="1"/>
  <c r="BI88" i="19"/>
  <c r="BJ87" i="19"/>
  <c r="BQ72" i="19"/>
  <c r="V81" i="19" s="1"/>
  <c r="BF72" i="19"/>
  <c r="K81" i="19" s="1"/>
  <c r="BF69" i="19"/>
  <c r="K79" i="19" s="1"/>
  <c r="BN76" i="19"/>
  <c r="BN77" i="19"/>
  <c r="BN72" i="19"/>
  <c r="S81" i="19" s="1"/>
  <c r="BN69" i="19"/>
  <c r="S79" i="19" s="1"/>
  <c r="BJ76" i="19"/>
  <c r="BJ77" i="19"/>
  <c r="BJ72" i="19"/>
  <c r="O81" i="19" s="1"/>
  <c r="BJ69" i="19"/>
  <c r="O79" i="19" s="1"/>
  <c r="BE72" i="19"/>
  <c r="J81" i="19" s="1"/>
  <c r="BE69" i="19"/>
  <c r="J79" i="19" s="1"/>
  <c r="BE76" i="19"/>
  <c r="BE77" i="19"/>
  <c r="BM72" i="19"/>
  <c r="R81" i="19" s="1"/>
  <c r="BM69" i="19"/>
  <c r="R79" i="19" s="1"/>
  <c r="BM77" i="19"/>
  <c r="BM76" i="19"/>
  <c r="BB76" i="19"/>
  <c r="BB77" i="19"/>
  <c r="BB72" i="19"/>
  <c r="G81" i="19" s="1"/>
  <c r="BB69" i="19"/>
  <c r="G79" i="19" s="1"/>
  <c r="BG77" i="19"/>
  <c r="BG76" i="19"/>
  <c r="BG69" i="19"/>
  <c r="L79" i="19" s="1"/>
  <c r="BG72" i="19"/>
  <c r="L81" i="19" s="1"/>
  <c r="BI77" i="19"/>
  <c r="BI72" i="19"/>
  <c r="N81" i="19" s="1"/>
  <c r="J243" i="6" s="1"/>
  <c r="BI76" i="19"/>
  <c r="BI69" i="19"/>
  <c r="N79" i="19" s="1"/>
  <c r="BK77" i="19"/>
  <c r="BK76" i="19"/>
  <c r="BK69" i="19"/>
  <c r="P79" i="19" s="1"/>
  <c r="BK72" i="19"/>
  <c r="P81" i="19" s="1"/>
  <c r="BN63" i="19"/>
  <c r="BN56" i="19" s="1"/>
  <c r="S75" i="19" s="1"/>
  <c r="BG63" i="19"/>
  <c r="BG56" i="19" s="1"/>
  <c r="L75" i="19" s="1"/>
  <c r="BD60" i="19"/>
  <c r="I77" i="19" s="1"/>
  <c r="BD56" i="19"/>
  <c r="I75" i="19" s="1"/>
  <c r="BJ60" i="19"/>
  <c r="O77" i="19" s="1"/>
  <c r="BJ56" i="19"/>
  <c r="O75" i="19" s="1"/>
  <c r="BH56" i="19"/>
  <c r="M75" i="19" s="1"/>
  <c r="BH60" i="19"/>
  <c r="M77" i="19" s="1"/>
  <c r="BN60" i="19"/>
  <c r="S77" i="19" s="1"/>
  <c r="BG60" i="19"/>
  <c r="L77" i="19" s="1"/>
  <c r="BL60" i="19"/>
  <c r="Q77" i="19" s="1"/>
  <c r="BL56" i="19"/>
  <c r="Q75" i="19" s="1"/>
  <c r="BB63" i="19"/>
  <c r="BE63" i="19"/>
  <c r="BK63" i="19"/>
  <c r="BA64" i="19"/>
  <c r="BA65" i="19"/>
  <c r="BA60" i="19"/>
  <c r="F77" i="19" s="1"/>
  <c r="BA56" i="19"/>
  <c r="F75" i="19" s="1"/>
  <c r="BC60" i="19"/>
  <c r="H77" i="19" s="1"/>
  <c r="BC56" i="19"/>
  <c r="H75" i="19" s="1"/>
  <c r="BI63" i="19"/>
  <c r="BP63" i="19"/>
  <c r="BQ63" i="19"/>
  <c r="BF56" i="19"/>
  <c r="K75" i="19" s="1"/>
  <c r="BF60" i="19"/>
  <c r="K77" i="19" s="1"/>
  <c r="BM63" i="19"/>
  <c r="BO63" i="19"/>
  <c r="BN49" i="19"/>
  <c r="BN48" i="19" s="1"/>
  <c r="BJ49" i="19"/>
  <c r="BJ48" i="19" s="1"/>
  <c r="BF49" i="19"/>
  <c r="BF48" i="19" s="1"/>
  <c r="BB49" i="19"/>
  <c r="BB48" i="19" s="1"/>
  <c r="BP49" i="19"/>
  <c r="BP48" i="19" s="1"/>
  <c r="BH49" i="19"/>
  <c r="BH48" i="19" s="1"/>
  <c r="BK49" i="19"/>
  <c r="BK48" i="19" s="1"/>
  <c r="BK50" i="19" s="1"/>
  <c r="BC49" i="19"/>
  <c r="BC48" i="19" s="1"/>
  <c r="BC50" i="19" s="1"/>
  <c r="BM49" i="19"/>
  <c r="BM48" i="19" s="1"/>
  <c r="BI49" i="19"/>
  <c r="BI48" i="19" s="1"/>
  <c r="BI50" i="19" s="1"/>
  <c r="BE49" i="19"/>
  <c r="BE48" i="19" s="1"/>
  <c r="BE50" i="19" s="1"/>
  <c r="BA49" i="19"/>
  <c r="BA48" i="19" s="1"/>
  <c r="BA50" i="19" s="1"/>
  <c r="BL49" i="19"/>
  <c r="BL48" i="19" s="1"/>
  <c r="BD49" i="19"/>
  <c r="BD48" i="19" s="1"/>
  <c r="BO49" i="19"/>
  <c r="BO48" i="19" s="1"/>
  <c r="BO50" i="19" s="1"/>
  <c r="BG49" i="19"/>
  <c r="BG48" i="19" s="1"/>
  <c r="BG50" i="19" s="1"/>
  <c r="BE38" i="19"/>
  <c r="BC39" i="19"/>
  <c r="BC35" i="19"/>
  <c r="H69" i="19" s="1"/>
  <c r="BC32" i="19"/>
  <c r="H67" i="19" s="1"/>
  <c r="BC40" i="19"/>
  <c r="BI35" i="19"/>
  <c r="N69" i="19" s="1"/>
  <c r="BI32" i="19"/>
  <c r="N67" i="19" s="1"/>
  <c r="BI39" i="19"/>
  <c r="BI40" i="19"/>
  <c r="BK39" i="19"/>
  <c r="BK35" i="19"/>
  <c r="P69" i="19" s="1"/>
  <c r="BK32" i="19"/>
  <c r="P67" i="19" s="1"/>
  <c r="BK40" i="19"/>
  <c r="BM38" i="19"/>
  <c r="BF40" i="19"/>
  <c r="BF39" i="19"/>
  <c r="BF35" i="19"/>
  <c r="K69" i="19" s="1"/>
  <c r="BF32" i="19"/>
  <c r="K67" i="19" s="1"/>
  <c r="BD38" i="19"/>
  <c r="BA35" i="19"/>
  <c r="F69" i="19" s="1"/>
  <c r="BA32" i="19"/>
  <c r="F67" i="19" s="1"/>
  <c r="BA39" i="19"/>
  <c r="BA40" i="19"/>
  <c r="BG38" i="19"/>
  <c r="BJ38" i="19"/>
  <c r="BL39" i="19"/>
  <c r="BL35" i="19"/>
  <c r="Q69" i="19" s="1"/>
  <c r="BL32" i="19"/>
  <c r="Q67" i="19" s="1"/>
  <c r="BL40" i="19"/>
  <c r="BB40" i="19"/>
  <c r="BB39" i="19"/>
  <c r="BB32" i="19"/>
  <c r="G67" i="19" s="1"/>
  <c r="BB35" i="19"/>
  <c r="G69" i="19" s="1"/>
  <c r="BP38" i="19"/>
  <c r="BQ38" i="19"/>
  <c r="BH39" i="19"/>
  <c r="BH35" i="19"/>
  <c r="M69" i="19" s="1"/>
  <c r="BH32" i="19"/>
  <c r="M67" i="19" s="1"/>
  <c r="BH40" i="19"/>
  <c r="BE35" i="19"/>
  <c r="J69" i="19" s="1"/>
  <c r="BE32" i="19"/>
  <c r="J67" i="19" s="1"/>
  <c r="BE40" i="19"/>
  <c r="BE39" i="19"/>
  <c r="BO40" i="19"/>
  <c r="BO39" i="19"/>
  <c r="BO35" i="19"/>
  <c r="T69" i="19" s="1"/>
  <c r="BO32" i="19"/>
  <c r="T67" i="19" s="1"/>
  <c r="BN38" i="19"/>
  <c r="BB20" i="19"/>
  <c r="G63" i="19" s="1"/>
  <c r="BF20" i="19"/>
  <c r="K63" i="19" s="1"/>
  <c r="BF23" i="19"/>
  <c r="K65" i="19" s="1"/>
  <c r="BF28" i="19"/>
  <c r="BJ28" i="19"/>
  <c r="BJ27" i="19"/>
  <c r="BJ20" i="19"/>
  <c r="O63" i="19" s="1"/>
  <c r="BJ23" i="19"/>
  <c r="O65" i="19" s="1"/>
  <c r="BN28" i="19"/>
  <c r="BN27" i="19"/>
  <c r="BN20" i="19"/>
  <c r="S63" i="19" s="1"/>
  <c r="BN23" i="19"/>
  <c r="S65" i="19" s="1"/>
  <c r="BE28" i="19"/>
  <c r="BE23" i="19"/>
  <c r="J65" i="19" s="1"/>
  <c r="BC20" i="19"/>
  <c r="H63" i="19" s="1"/>
  <c r="BC27" i="19"/>
  <c r="BC28" i="19"/>
  <c r="BH20" i="19"/>
  <c r="M63" i="19" s="1"/>
  <c r="BH27" i="19"/>
  <c r="BH23" i="19"/>
  <c r="M65" i="19" s="1"/>
  <c r="BH28" i="19"/>
  <c r="BQ27" i="19"/>
  <c r="BQ23" i="19"/>
  <c r="V65" i="19" s="1"/>
  <c r="BQ28" i="19"/>
  <c r="BQ20" i="19"/>
  <c r="V63" i="19" s="1"/>
  <c r="BD20" i="19"/>
  <c r="I63" i="19" s="1"/>
  <c r="BD23" i="19"/>
  <c r="I65" i="19" s="1"/>
  <c r="BD27" i="19"/>
  <c r="BD28" i="19"/>
  <c r="BP20" i="19"/>
  <c r="U63" i="19" s="1"/>
  <c r="BP27" i="19"/>
  <c r="BP23" i="19"/>
  <c r="U65" i="19" s="1"/>
  <c r="BP28" i="19"/>
  <c r="J265" i="6"/>
  <c r="J181" i="6"/>
  <c r="J153" i="6"/>
  <c r="J125" i="6"/>
  <c r="BM20" i="19" l="1"/>
  <c r="R63" i="19" s="1"/>
  <c r="BE20" i="19"/>
  <c r="J63" i="19" s="1"/>
  <c r="BM23" i="19"/>
  <c r="R65" i="19" s="1"/>
  <c r="BM27" i="19"/>
  <c r="BB23" i="19"/>
  <c r="G65" i="19" s="1"/>
  <c r="J235" i="6" s="1"/>
  <c r="BB28" i="19"/>
  <c r="BB27" i="19"/>
  <c r="BL28" i="19"/>
  <c r="BL23" i="19"/>
  <c r="Q65" i="19" s="1"/>
  <c r="BL20" i="19"/>
  <c r="Q63" i="19" s="1"/>
  <c r="BL27" i="19"/>
  <c r="BG20" i="19"/>
  <c r="L63" i="19" s="1"/>
  <c r="J234" i="6" s="1"/>
  <c r="BG23" i="19"/>
  <c r="L65" i="19" s="1"/>
  <c r="BG27" i="19"/>
  <c r="BG28" i="19"/>
  <c r="BM132" i="19"/>
  <c r="R101" i="19" s="1"/>
  <c r="BE108" i="19"/>
  <c r="J93" i="19" s="1"/>
  <c r="BC96" i="19"/>
  <c r="H89" i="19" s="1"/>
  <c r="J247" i="6"/>
  <c r="J245" i="6"/>
  <c r="J237" i="6"/>
  <c r="BM137" i="19"/>
  <c r="BO136" i="19"/>
  <c r="BO132" i="19"/>
  <c r="T101" i="19" s="1"/>
  <c r="BO129" i="19"/>
  <c r="T99" i="19" s="1"/>
  <c r="BO137" i="19"/>
  <c r="BE132" i="19"/>
  <c r="J101" i="19" s="1"/>
  <c r="BE137" i="19"/>
  <c r="BE136" i="19"/>
  <c r="BE129" i="19"/>
  <c r="J99" i="19" s="1"/>
  <c r="BI137" i="19"/>
  <c r="BI136" i="19"/>
  <c r="BI132" i="19"/>
  <c r="N101" i="19" s="1"/>
  <c r="BI129" i="19"/>
  <c r="N99" i="19" s="1"/>
  <c r="BN137" i="19"/>
  <c r="BN136" i="19"/>
  <c r="BN129" i="19"/>
  <c r="S99" i="19" s="1"/>
  <c r="BN132" i="19"/>
  <c r="S101" i="19" s="1"/>
  <c r="BL132" i="19"/>
  <c r="Q101" i="19" s="1"/>
  <c r="BL129" i="19"/>
  <c r="Q99" i="19" s="1"/>
  <c r="BL137" i="19"/>
  <c r="BL136" i="19"/>
  <c r="BQ132" i="19"/>
  <c r="V101" i="19" s="1"/>
  <c r="BQ137" i="19"/>
  <c r="BQ136" i="19"/>
  <c r="BQ129" i="19"/>
  <c r="V99" i="19" s="1"/>
  <c r="BG136" i="19"/>
  <c r="BG132" i="19"/>
  <c r="L101" i="19" s="1"/>
  <c r="BG129" i="19"/>
  <c r="L99" i="19" s="1"/>
  <c r="BG137" i="19"/>
  <c r="BK136" i="19"/>
  <c r="BK129" i="19"/>
  <c r="P99" i="19" s="1"/>
  <c r="BK132" i="19"/>
  <c r="P101" i="19" s="1"/>
  <c r="BK137" i="19"/>
  <c r="BP132" i="19"/>
  <c r="U101" i="19" s="1"/>
  <c r="BP137" i="19"/>
  <c r="BP129" i="19"/>
  <c r="U99" i="19" s="1"/>
  <c r="BP136" i="19"/>
  <c r="BD129" i="19"/>
  <c r="I99" i="19" s="1"/>
  <c r="BD132" i="19"/>
  <c r="I101" i="19" s="1"/>
  <c r="J253" i="6" s="1"/>
  <c r="BD137" i="19"/>
  <c r="BD136" i="19"/>
  <c r="BH129" i="19"/>
  <c r="M99" i="19" s="1"/>
  <c r="BH132" i="19"/>
  <c r="M101" i="19" s="1"/>
  <c r="BH137" i="19"/>
  <c r="BH136" i="19"/>
  <c r="BL125" i="19"/>
  <c r="BL120" i="19"/>
  <c r="Q97" i="19" s="1"/>
  <c r="BL124" i="19"/>
  <c r="BL117" i="19"/>
  <c r="Q95" i="19" s="1"/>
  <c r="BP125" i="19"/>
  <c r="BP117" i="19"/>
  <c r="U95" i="19" s="1"/>
  <c r="BP124" i="19"/>
  <c r="BP120" i="19"/>
  <c r="U97" i="19" s="1"/>
  <c r="BB125" i="19"/>
  <c r="BB124" i="19"/>
  <c r="BB117" i="19"/>
  <c r="G95" i="19" s="1"/>
  <c r="BB120" i="19"/>
  <c r="G97" i="19" s="1"/>
  <c r="BO125" i="19"/>
  <c r="BO117" i="19"/>
  <c r="T95" i="19" s="1"/>
  <c r="BO124" i="19"/>
  <c r="BO120" i="19"/>
  <c r="T97" i="19" s="1"/>
  <c r="BH125" i="19"/>
  <c r="BH120" i="19"/>
  <c r="M97" i="19" s="1"/>
  <c r="BH124" i="19"/>
  <c r="BH117" i="19"/>
  <c r="M95" i="19" s="1"/>
  <c r="BG117" i="19"/>
  <c r="L95" i="19" s="1"/>
  <c r="BG120" i="19"/>
  <c r="L97" i="19" s="1"/>
  <c r="J251" i="6" s="1"/>
  <c r="BG125" i="19"/>
  <c r="BG124" i="19"/>
  <c r="BK120" i="19"/>
  <c r="P97" i="19" s="1"/>
  <c r="BK125" i="19"/>
  <c r="BK124" i="19"/>
  <c r="BK117" i="19"/>
  <c r="P95" i="19" s="1"/>
  <c r="BQ124" i="19"/>
  <c r="BQ120" i="19"/>
  <c r="V97" i="19" s="1"/>
  <c r="BQ117" i="19"/>
  <c r="V95" i="19" s="1"/>
  <c r="BQ125" i="19"/>
  <c r="BD125" i="19"/>
  <c r="BD117" i="19"/>
  <c r="I95" i="19" s="1"/>
  <c r="BD124" i="19"/>
  <c r="BD120" i="19"/>
  <c r="I97" i="19" s="1"/>
  <c r="BF108" i="19"/>
  <c r="K93" i="19" s="1"/>
  <c r="BF105" i="19"/>
  <c r="K91" i="19" s="1"/>
  <c r="BF113" i="19"/>
  <c r="BF112" i="19"/>
  <c r="BN108" i="19"/>
  <c r="S93" i="19" s="1"/>
  <c r="BN113" i="19"/>
  <c r="BN112" i="19"/>
  <c r="BN105" i="19"/>
  <c r="S91" i="19" s="1"/>
  <c r="BC112" i="19"/>
  <c r="BE105" i="19"/>
  <c r="J91" i="19" s="1"/>
  <c r="BB105" i="19"/>
  <c r="G91" i="19" s="1"/>
  <c r="BB112" i="19"/>
  <c r="BB113" i="19"/>
  <c r="BB108" i="19"/>
  <c r="G93" i="19" s="1"/>
  <c r="BI105" i="19"/>
  <c r="N91" i="19" s="1"/>
  <c r="BI113" i="19"/>
  <c r="BI112" i="19"/>
  <c r="BI108" i="19"/>
  <c r="N93" i="19" s="1"/>
  <c r="BM108" i="19"/>
  <c r="R93" i="19" s="1"/>
  <c r="BM113" i="19"/>
  <c r="BM112" i="19"/>
  <c r="BM105" i="19"/>
  <c r="R91" i="19" s="1"/>
  <c r="BC105" i="19"/>
  <c r="H91" i="19" s="1"/>
  <c r="BE113" i="19"/>
  <c r="BA105" i="19"/>
  <c r="F91" i="19" s="1"/>
  <c r="BA108" i="19"/>
  <c r="F93" i="19" s="1"/>
  <c r="BA112" i="19"/>
  <c r="BA113" i="19"/>
  <c r="BG111" i="19"/>
  <c r="BK111" i="19"/>
  <c r="BO111" i="19"/>
  <c r="BJ108" i="19"/>
  <c r="O93" i="19" s="1"/>
  <c r="BJ105" i="19"/>
  <c r="O91" i="19" s="1"/>
  <c r="BJ113" i="19"/>
  <c r="BJ112" i="19"/>
  <c r="BH112" i="19"/>
  <c r="BH105" i="19"/>
  <c r="M91" i="19" s="1"/>
  <c r="BH108" i="19"/>
  <c r="M93" i="19" s="1"/>
  <c r="BH113" i="19"/>
  <c r="BL113" i="19"/>
  <c r="BL105" i="19"/>
  <c r="Q91" i="19" s="1"/>
  <c r="BL108" i="19"/>
  <c r="Q93" i="19" s="1"/>
  <c r="BL112" i="19"/>
  <c r="BP111" i="19"/>
  <c r="BQ111" i="19"/>
  <c r="BD111" i="19"/>
  <c r="BO100" i="19"/>
  <c r="BO101" i="19"/>
  <c r="BO96" i="19"/>
  <c r="T89" i="19" s="1"/>
  <c r="BF93" i="19"/>
  <c r="K87" i="19" s="1"/>
  <c r="BF101" i="19"/>
  <c r="BF100" i="19"/>
  <c r="BF96" i="19"/>
  <c r="K89" i="19" s="1"/>
  <c r="BQ96" i="19"/>
  <c r="V89" i="19" s="1"/>
  <c r="BQ93" i="19"/>
  <c r="V87" i="19" s="1"/>
  <c r="BQ101" i="19"/>
  <c r="BQ100" i="19"/>
  <c r="BP96" i="19"/>
  <c r="U89" i="19" s="1"/>
  <c r="BP100" i="19"/>
  <c r="BP101" i="19"/>
  <c r="BP93" i="19"/>
  <c r="U87" i="19" s="1"/>
  <c r="BG101" i="19"/>
  <c r="BG100" i="19"/>
  <c r="BG93" i="19"/>
  <c r="L87" i="19" s="1"/>
  <c r="BG96" i="19"/>
  <c r="L89" i="19" s="1"/>
  <c r="BL96" i="19"/>
  <c r="Q89" i="19" s="1"/>
  <c r="BL100" i="19"/>
  <c r="BL93" i="19"/>
  <c r="Q87" i="19" s="1"/>
  <c r="BL101" i="19"/>
  <c r="BK101" i="19"/>
  <c r="BK100" i="19"/>
  <c r="BK93" i="19"/>
  <c r="P87" i="19" s="1"/>
  <c r="BK96" i="19"/>
  <c r="P89" i="19" s="1"/>
  <c r="BB101" i="19"/>
  <c r="BB96" i="19"/>
  <c r="G89" i="19" s="1"/>
  <c r="BB93" i="19"/>
  <c r="G87" i="19" s="1"/>
  <c r="BB100" i="19"/>
  <c r="BB89" i="19"/>
  <c r="BB88" i="19"/>
  <c r="BB81" i="19"/>
  <c r="G83" i="19" s="1"/>
  <c r="BB84" i="19"/>
  <c r="G85" i="19" s="1"/>
  <c r="BN89" i="19"/>
  <c r="BN81" i="19"/>
  <c r="S83" i="19" s="1"/>
  <c r="BN88" i="19"/>
  <c r="BN84" i="19"/>
  <c r="S85" i="19" s="1"/>
  <c r="BE89" i="19"/>
  <c r="BE88" i="19"/>
  <c r="BE84" i="19"/>
  <c r="J85" i="19" s="1"/>
  <c r="BE81" i="19"/>
  <c r="J83" i="19" s="1"/>
  <c r="BL84" i="19"/>
  <c r="Q85" i="19" s="1"/>
  <c r="BL89" i="19"/>
  <c r="BL88" i="19"/>
  <c r="BL81" i="19"/>
  <c r="Q83" i="19" s="1"/>
  <c r="BP84" i="19"/>
  <c r="U85" i="19" s="1"/>
  <c r="BP81" i="19"/>
  <c r="U83" i="19" s="1"/>
  <c r="BP89" i="19"/>
  <c r="BP88" i="19"/>
  <c r="BD84" i="19"/>
  <c r="I85" i="19" s="1"/>
  <c r="BD81" i="19"/>
  <c r="I83" i="19" s="1"/>
  <c r="BD89" i="19"/>
  <c r="BD88" i="19"/>
  <c r="BF89" i="19"/>
  <c r="BF88" i="19"/>
  <c r="BF84" i="19"/>
  <c r="K85" i="19" s="1"/>
  <c r="BF81" i="19"/>
  <c r="K83" i="19" s="1"/>
  <c r="BJ89" i="19"/>
  <c r="BJ81" i="19"/>
  <c r="O83" i="19" s="1"/>
  <c r="BJ84" i="19"/>
  <c r="O85" i="19" s="1"/>
  <c r="BJ88" i="19"/>
  <c r="BQ84" i="19"/>
  <c r="V85" i="19" s="1"/>
  <c r="BQ81" i="19"/>
  <c r="V83" i="19" s="1"/>
  <c r="BQ89" i="19"/>
  <c r="BQ88" i="19"/>
  <c r="BH84" i="19"/>
  <c r="M85" i="19" s="1"/>
  <c r="BH89" i="19"/>
  <c r="BH88" i="19"/>
  <c r="BH81" i="19"/>
  <c r="M83" i="19" s="1"/>
  <c r="BM60" i="19"/>
  <c r="R77" i="19" s="1"/>
  <c r="BM56" i="19"/>
  <c r="R75" i="19" s="1"/>
  <c r="BP60" i="19"/>
  <c r="U77" i="19" s="1"/>
  <c r="BP56" i="19"/>
  <c r="U75" i="19" s="1"/>
  <c r="BK60" i="19"/>
  <c r="P77" i="19" s="1"/>
  <c r="BK56" i="19"/>
  <c r="P75" i="19" s="1"/>
  <c r="BI60" i="19"/>
  <c r="N77" i="19" s="1"/>
  <c r="BI56" i="19"/>
  <c r="N75" i="19" s="1"/>
  <c r="BE60" i="19"/>
  <c r="J77" i="19" s="1"/>
  <c r="J241" i="6" s="1"/>
  <c r="BE56" i="19"/>
  <c r="J75" i="19" s="1"/>
  <c r="BO56" i="19"/>
  <c r="T75" i="19" s="1"/>
  <c r="BO60" i="19"/>
  <c r="T77" i="19" s="1"/>
  <c r="BQ56" i="19"/>
  <c r="V75" i="19" s="1"/>
  <c r="BQ60" i="19"/>
  <c r="V77" i="19" s="1"/>
  <c r="BB60" i="19"/>
  <c r="G77" i="19" s="1"/>
  <c r="BB56" i="19"/>
  <c r="G75" i="19" s="1"/>
  <c r="BG44" i="19"/>
  <c r="L71" i="19" s="1"/>
  <c r="BG65" i="19"/>
  <c r="BG64" i="19"/>
  <c r="BG52" i="19"/>
  <c r="BG51" i="19"/>
  <c r="BG47" i="19"/>
  <c r="L73" i="19" s="1"/>
  <c r="BC64" i="19"/>
  <c r="BC52" i="19"/>
  <c r="BC51" i="19"/>
  <c r="BC47" i="19"/>
  <c r="H73" i="19" s="1"/>
  <c r="BC65" i="19"/>
  <c r="BC44" i="19"/>
  <c r="H71" i="19" s="1"/>
  <c r="BO51" i="19"/>
  <c r="BO47" i="19"/>
  <c r="T73" i="19" s="1"/>
  <c r="BO64" i="19"/>
  <c r="BO52" i="19"/>
  <c r="BO44" i="19"/>
  <c r="T71" i="19" s="1"/>
  <c r="BO65" i="19"/>
  <c r="BK47" i="19"/>
  <c r="P73" i="19" s="1"/>
  <c r="BK64" i="19"/>
  <c r="BK52" i="19"/>
  <c r="BK65" i="19"/>
  <c r="BK44" i="19"/>
  <c r="P71" i="19" s="1"/>
  <c r="BK51" i="19"/>
  <c r="BF50" i="19"/>
  <c r="BD50" i="19"/>
  <c r="BI64" i="19"/>
  <c r="BI52" i="19"/>
  <c r="BI51" i="19"/>
  <c r="BI44" i="19"/>
  <c r="N71" i="19" s="1"/>
  <c r="BI65" i="19"/>
  <c r="BI47" i="19"/>
  <c r="N73" i="19" s="1"/>
  <c r="BH50" i="19"/>
  <c r="BJ50" i="19"/>
  <c r="BA52" i="19"/>
  <c r="BA51" i="19"/>
  <c r="BA47" i="19"/>
  <c r="F73" i="19" s="1"/>
  <c r="BA44" i="19"/>
  <c r="F71" i="19" s="1"/>
  <c r="BB50" i="19"/>
  <c r="BE64" i="19"/>
  <c r="BE52" i="19"/>
  <c r="BE51" i="19"/>
  <c r="BE44" i="19"/>
  <c r="J71" i="19" s="1"/>
  <c r="BE65" i="19"/>
  <c r="BE47" i="19"/>
  <c r="J73" i="19" s="1"/>
  <c r="BL50" i="19"/>
  <c r="BM50" i="19"/>
  <c r="BQ50" i="19"/>
  <c r="BP50" i="19"/>
  <c r="BN50" i="19"/>
  <c r="BP39" i="19"/>
  <c r="BP35" i="19"/>
  <c r="U69" i="19" s="1"/>
  <c r="BP32" i="19"/>
  <c r="U67" i="19" s="1"/>
  <c r="BP40" i="19"/>
  <c r="BM35" i="19"/>
  <c r="R69" i="19" s="1"/>
  <c r="BM32" i="19"/>
  <c r="R67" i="19" s="1"/>
  <c r="BM40" i="19"/>
  <c r="BM39" i="19"/>
  <c r="BJ40" i="19"/>
  <c r="BJ32" i="19"/>
  <c r="O67" i="19" s="1"/>
  <c r="BJ39" i="19"/>
  <c r="BJ35" i="19"/>
  <c r="O69" i="19" s="1"/>
  <c r="BN40" i="19"/>
  <c r="BN39" i="19"/>
  <c r="BN35" i="19"/>
  <c r="S69" i="19" s="1"/>
  <c r="BN32" i="19"/>
  <c r="S67" i="19" s="1"/>
  <c r="BG40" i="19"/>
  <c r="BG39" i="19"/>
  <c r="BG35" i="19"/>
  <c r="L69" i="19" s="1"/>
  <c r="BG32" i="19"/>
  <c r="L67" i="19" s="1"/>
  <c r="BQ35" i="19"/>
  <c r="V69" i="19" s="1"/>
  <c r="BQ32" i="19"/>
  <c r="V67" i="19" s="1"/>
  <c r="BQ39" i="19"/>
  <c r="BQ40" i="19"/>
  <c r="BD39" i="19"/>
  <c r="BD35" i="19"/>
  <c r="I69" i="19" s="1"/>
  <c r="BD32" i="19"/>
  <c r="I67" i="19" s="1"/>
  <c r="BD40" i="19"/>
  <c r="B41" i="5"/>
  <c r="B43" i="5"/>
  <c r="B45" i="5"/>
  <c r="B47" i="5"/>
  <c r="B49" i="5"/>
  <c r="B51" i="5"/>
  <c r="B53" i="5"/>
  <c r="B55" i="5"/>
  <c r="B39" i="5"/>
  <c r="J249" i="6" l="1"/>
  <c r="J239" i="6"/>
  <c r="BP108" i="19"/>
  <c r="U93" i="19" s="1"/>
  <c r="BP105" i="19"/>
  <c r="U91" i="19" s="1"/>
  <c r="BP112" i="19"/>
  <c r="BP113" i="19"/>
  <c r="BO113" i="19"/>
  <c r="BO108" i="19"/>
  <c r="T93" i="19" s="1"/>
  <c r="BO105" i="19"/>
  <c r="T91" i="19" s="1"/>
  <c r="BO112" i="19"/>
  <c r="BD108" i="19"/>
  <c r="I93" i="19" s="1"/>
  <c r="BD105" i="19"/>
  <c r="I91" i="19" s="1"/>
  <c r="BD112" i="19"/>
  <c r="BD113" i="19"/>
  <c r="BK113" i="19"/>
  <c r="BK108" i="19"/>
  <c r="P93" i="19" s="1"/>
  <c r="BK105" i="19"/>
  <c r="P91" i="19" s="1"/>
  <c r="BK112" i="19"/>
  <c r="BQ108" i="19"/>
  <c r="V93" i="19" s="1"/>
  <c r="BQ112" i="19"/>
  <c r="BQ105" i="19"/>
  <c r="V91" i="19" s="1"/>
  <c r="BQ113" i="19"/>
  <c r="BG113" i="19"/>
  <c r="BG105" i="19"/>
  <c r="L91" i="19" s="1"/>
  <c r="BG112" i="19"/>
  <c r="BG108" i="19"/>
  <c r="L93" i="19" s="1"/>
  <c r="BM64" i="19"/>
  <c r="BM52" i="19"/>
  <c r="BM51" i="19"/>
  <c r="BM44" i="19"/>
  <c r="R71" i="19" s="1"/>
  <c r="BM47" i="19"/>
  <c r="R73" i="19" s="1"/>
  <c r="BM65" i="19"/>
  <c r="BB65" i="19"/>
  <c r="BB44" i="19"/>
  <c r="G71" i="19" s="1"/>
  <c r="BB52" i="19"/>
  <c r="BB51" i="19"/>
  <c r="BB47" i="19"/>
  <c r="G73" i="19" s="1"/>
  <c r="BB64" i="19"/>
  <c r="BP65" i="19"/>
  <c r="BP64" i="19"/>
  <c r="BP52" i="19"/>
  <c r="BP51" i="19"/>
  <c r="BP44" i="19"/>
  <c r="U71" i="19" s="1"/>
  <c r="BP47" i="19"/>
  <c r="U73" i="19" s="1"/>
  <c r="BH65" i="19"/>
  <c r="BH64" i="19"/>
  <c r="BH52" i="19"/>
  <c r="BH51" i="19"/>
  <c r="BH44" i="19"/>
  <c r="M71" i="19" s="1"/>
  <c r="BH47" i="19"/>
  <c r="M73" i="19" s="1"/>
  <c r="BF65" i="19"/>
  <c r="BF47" i="19"/>
  <c r="K73" i="19" s="1"/>
  <c r="BF64" i="19"/>
  <c r="BF44" i="19"/>
  <c r="K71" i="19" s="1"/>
  <c r="BF52" i="19"/>
  <c r="BF51" i="19"/>
  <c r="BQ64" i="19"/>
  <c r="BQ52" i="19"/>
  <c r="BQ51" i="19"/>
  <c r="BQ47" i="19"/>
  <c r="V73" i="19" s="1"/>
  <c r="BQ65" i="19"/>
  <c r="BQ44" i="19"/>
  <c r="V71" i="19" s="1"/>
  <c r="BN65" i="19"/>
  <c r="BN47" i="19"/>
  <c r="S73" i="19" s="1"/>
  <c r="BN64" i="19"/>
  <c r="BN52" i="19"/>
  <c r="BN51" i="19"/>
  <c r="BN44" i="19"/>
  <c r="S71" i="19" s="1"/>
  <c r="BL64" i="19"/>
  <c r="BL52" i="19"/>
  <c r="BL51" i="19"/>
  <c r="BL65" i="19"/>
  <c r="BL47" i="19"/>
  <c r="Q73" i="19" s="1"/>
  <c r="BL44" i="19"/>
  <c r="Q71" i="19" s="1"/>
  <c r="BJ65" i="19"/>
  <c r="BJ64" i="19"/>
  <c r="BJ52" i="19"/>
  <c r="BJ51" i="19"/>
  <c r="BJ47" i="19"/>
  <c r="O73" i="19" s="1"/>
  <c r="BJ44" i="19"/>
  <c r="O71" i="19" s="1"/>
  <c r="BD65" i="19"/>
  <c r="BD64" i="19"/>
  <c r="BD52" i="19"/>
  <c r="BD51" i="19"/>
  <c r="BD47" i="19"/>
  <c r="I73" i="19" s="1"/>
  <c r="BD44" i="19"/>
  <c r="I71" i="19" s="1"/>
  <c r="F11" i="5"/>
  <c r="BP74" i="17"/>
  <c r="BO74" i="17"/>
  <c r="BN74" i="17"/>
  <c r="BM74" i="17"/>
  <c r="BL74" i="17"/>
  <c r="BK74" i="17"/>
  <c r="BJ74" i="17"/>
  <c r="BI74" i="17"/>
  <c r="BH74" i="17"/>
  <c r="BG74" i="17"/>
  <c r="BF74" i="17"/>
  <c r="BE74" i="17"/>
  <c r="BD74" i="17"/>
  <c r="BC74" i="17"/>
  <c r="BB74" i="17"/>
  <c r="BA74" i="17"/>
  <c r="BP74" i="14"/>
  <c r="BO74" i="14"/>
  <c r="BN74" i="14"/>
  <c r="BM74" i="14"/>
  <c r="BL74" i="14"/>
  <c r="BK74" i="14"/>
  <c r="BJ74" i="14"/>
  <c r="BI74" i="14"/>
  <c r="BH74" i="14"/>
  <c r="BG74" i="14"/>
  <c r="BF74" i="14"/>
  <c r="BE74" i="14"/>
  <c r="BD74" i="14"/>
  <c r="BC74" i="14"/>
  <c r="BB74" i="14"/>
  <c r="BA74" i="14"/>
  <c r="BP74" i="13"/>
  <c r="BO74" i="13"/>
  <c r="BN74" i="13"/>
  <c r="BM74" i="13"/>
  <c r="BL74" i="13"/>
  <c r="BK74" i="13"/>
  <c r="BJ74" i="13"/>
  <c r="BI74" i="13"/>
  <c r="BH74" i="13"/>
  <c r="BG74" i="13"/>
  <c r="BF74" i="13"/>
  <c r="BE74" i="13"/>
  <c r="BD74" i="13"/>
  <c r="BC74" i="13"/>
  <c r="BB74" i="13"/>
  <c r="BA74" i="13"/>
  <c r="BP74" i="12"/>
  <c r="BO74" i="12"/>
  <c r="BN74" i="12"/>
  <c r="BM74" i="12"/>
  <c r="BL74" i="12"/>
  <c r="BK74" i="12"/>
  <c r="BJ74" i="12"/>
  <c r="BI74" i="12"/>
  <c r="BH74" i="12"/>
  <c r="BG74" i="12"/>
  <c r="BF74" i="12"/>
  <c r="BE74" i="12"/>
  <c r="BD74" i="12"/>
  <c r="BC74" i="12"/>
  <c r="BB74" i="12"/>
  <c r="BA74" i="12"/>
  <c r="BP74" i="11"/>
  <c r="BO74" i="11"/>
  <c r="BN74" i="11"/>
  <c r="BM74" i="11"/>
  <c r="BL74" i="11"/>
  <c r="BK74" i="11"/>
  <c r="BJ74" i="11"/>
  <c r="BI74" i="11"/>
  <c r="BH74" i="11"/>
  <c r="BG74" i="11"/>
  <c r="BF74" i="11"/>
  <c r="BE74" i="11"/>
  <c r="BD74" i="11"/>
  <c r="BC74" i="11"/>
  <c r="BB74" i="11"/>
  <c r="BA74" i="11"/>
  <c r="BP74" i="8"/>
  <c r="BO74" i="8"/>
  <c r="BN74" i="8"/>
  <c r="BM74" i="8"/>
  <c r="BL74" i="8"/>
  <c r="BK74" i="8"/>
  <c r="BJ74" i="8"/>
  <c r="BI74" i="8"/>
  <c r="BH74" i="8"/>
  <c r="BG74" i="8"/>
  <c r="BF74" i="8"/>
  <c r="BE74" i="8"/>
  <c r="BD74" i="8"/>
  <c r="BC74" i="8"/>
  <c r="BB74" i="8"/>
  <c r="BA74" i="8"/>
  <c r="AY137" i="5"/>
  <c r="AY125" i="5"/>
  <c r="AY113" i="5"/>
  <c r="AY101" i="5"/>
  <c r="AY89" i="5"/>
  <c r="AY77" i="5"/>
  <c r="AY65" i="5"/>
  <c r="AY52" i="5"/>
  <c r="AY40" i="5"/>
  <c r="AY28" i="5"/>
  <c r="A6" i="5"/>
  <c r="B6" i="5"/>
  <c r="C6" i="5"/>
  <c r="B101" i="5"/>
  <c r="A101" i="5"/>
  <c r="B100" i="5"/>
  <c r="A100" i="5"/>
  <c r="B99" i="5"/>
  <c r="A99" i="5"/>
  <c r="B98" i="5"/>
  <c r="A98" i="5"/>
  <c r="B97" i="5"/>
  <c r="A97" i="5"/>
  <c r="B96" i="5"/>
  <c r="A96" i="5"/>
  <c r="B95" i="5"/>
  <c r="A95" i="5"/>
  <c r="B94" i="5"/>
  <c r="A94" i="5"/>
  <c r="B93" i="5"/>
  <c r="A93" i="5"/>
  <c r="B92" i="5"/>
  <c r="A92" i="5"/>
  <c r="B91" i="5"/>
  <c r="A91" i="5"/>
  <c r="B90" i="5"/>
  <c r="A90" i="5"/>
  <c r="B89" i="5"/>
  <c r="A89" i="5"/>
  <c r="B88" i="5"/>
  <c r="A88" i="5"/>
  <c r="B87" i="5"/>
  <c r="A87" i="5"/>
  <c r="B86" i="5"/>
  <c r="A86" i="5"/>
  <c r="B85" i="5"/>
  <c r="A85" i="5"/>
  <c r="B84" i="5"/>
  <c r="A84"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B69" i="5"/>
  <c r="A69" i="5"/>
  <c r="B68" i="5"/>
  <c r="A68" i="5"/>
  <c r="B67" i="5"/>
  <c r="A67" i="5"/>
  <c r="B66" i="5"/>
  <c r="A66" i="5"/>
  <c r="B65" i="5"/>
  <c r="A65" i="5"/>
  <c r="B64" i="5"/>
  <c r="A64" i="5"/>
  <c r="B63" i="5"/>
  <c r="A63" i="5"/>
  <c r="B62" i="5"/>
  <c r="A62" i="5"/>
  <c r="A37" i="5"/>
  <c r="A39" i="5"/>
  <c r="A41" i="5"/>
  <c r="A43" i="5"/>
  <c r="A45" i="5"/>
  <c r="A47" i="5"/>
  <c r="A49" i="5"/>
  <c r="A51" i="5"/>
  <c r="A53" i="5"/>
  <c r="A55" i="5"/>
  <c r="A6" i="8"/>
  <c r="B6" i="8"/>
  <c r="C6" i="8"/>
  <c r="F11" i="13"/>
  <c r="F13" i="13"/>
  <c r="F14" i="13"/>
  <c r="F15" i="13"/>
  <c r="F16" i="13"/>
  <c r="F17" i="13"/>
  <c r="F18" i="13"/>
  <c r="F19" i="13"/>
  <c r="F20" i="13"/>
  <c r="F21" i="13"/>
  <c r="F22" i="13"/>
  <c r="F23" i="13"/>
  <c r="F24" i="13"/>
  <c r="F25" i="13"/>
  <c r="F26" i="13"/>
  <c r="F27" i="13"/>
  <c r="F28" i="13"/>
  <c r="F29" i="13"/>
  <c r="F30" i="13"/>
  <c r="F11" i="11"/>
  <c r="F13" i="11"/>
  <c r="F14" i="11"/>
  <c r="F15" i="11"/>
  <c r="F16" i="11"/>
  <c r="F17" i="11"/>
  <c r="F18" i="11"/>
  <c r="F19" i="11"/>
  <c r="F20" i="11"/>
  <c r="F21" i="11"/>
  <c r="F22" i="11"/>
  <c r="F23" i="11"/>
  <c r="F24" i="11"/>
  <c r="F25" i="11"/>
  <c r="F26" i="11"/>
  <c r="F27" i="11"/>
  <c r="F28" i="11"/>
  <c r="F29" i="11"/>
  <c r="F30" i="11"/>
  <c r="F13" i="5"/>
  <c r="F14" i="5"/>
  <c r="F15" i="5"/>
  <c r="F16" i="5"/>
  <c r="F17" i="5"/>
  <c r="F18" i="5"/>
  <c r="F19" i="5"/>
  <c r="F20" i="5"/>
  <c r="F21" i="5"/>
  <c r="F22" i="5"/>
  <c r="F23" i="5"/>
  <c r="F24" i="5"/>
  <c r="F25" i="5"/>
  <c r="F26" i="5"/>
  <c r="F27" i="5"/>
  <c r="F28" i="5"/>
  <c r="F29" i="5"/>
  <c r="F30" i="5"/>
  <c r="V37" i="5"/>
  <c r="W37" i="5" s="1"/>
  <c r="X37" i="5"/>
  <c r="Y37" i="5" s="1"/>
  <c r="Z37" i="5"/>
  <c r="AA37" i="5" s="1"/>
  <c r="V38" i="5"/>
  <c r="W38" i="5" s="1"/>
  <c r="I11" i="6" s="1"/>
  <c r="X38" i="5"/>
  <c r="Y38" i="5" s="1"/>
  <c r="Z38" i="5"/>
  <c r="AA38" i="5" s="1"/>
  <c r="V39" i="5"/>
  <c r="W39" i="5" s="1"/>
  <c r="X39" i="5"/>
  <c r="Y39" i="5" s="1"/>
  <c r="Z39" i="5"/>
  <c r="AA39" i="5" s="1"/>
  <c r="V40" i="5"/>
  <c r="W40" i="5" s="1"/>
  <c r="X40" i="5"/>
  <c r="Y40" i="5" s="1"/>
  <c r="Z40" i="5"/>
  <c r="AA40" i="5" s="1"/>
  <c r="V41" i="5"/>
  <c r="W41" i="5" s="1"/>
  <c r="I14" i="6" s="1"/>
  <c r="X41" i="5"/>
  <c r="Y41" i="5" s="1"/>
  <c r="Z41" i="5"/>
  <c r="AA41" i="5" s="1"/>
  <c r="V42" i="5"/>
  <c r="W42" i="5" s="1"/>
  <c r="X42" i="5"/>
  <c r="Y42" i="5" s="1"/>
  <c r="Z42" i="5"/>
  <c r="AA42" i="5" s="1"/>
  <c r="V43" i="5"/>
  <c r="W43" i="5" s="1"/>
  <c r="X43" i="5"/>
  <c r="Y43" i="5" s="1"/>
  <c r="Z43" i="5"/>
  <c r="AA43" i="5" s="1"/>
  <c r="V44" i="5"/>
  <c r="W44" i="5" s="1"/>
  <c r="X44" i="5"/>
  <c r="Y44" i="5" s="1"/>
  <c r="Z44" i="5"/>
  <c r="AA44" i="5" s="1"/>
  <c r="V45" i="5"/>
  <c r="W45" i="5" s="1"/>
  <c r="X45" i="5"/>
  <c r="Y45" i="5" s="1"/>
  <c r="Z45" i="5"/>
  <c r="AA45" i="5" s="1"/>
  <c r="V46" i="5"/>
  <c r="W46" i="5" s="1"/>
  <c r="X46" i="5"/>
  <c r="Y46" i="5" s="1"/>
  <c r="Z46" i="5"/>
  <c r="AA46" i="5" s="1"/>
  <c r="V47" i="5"/>
  <c r="W47" i="5" s="1"/>
  <c r="X47" i="5"/>
  <c r="Y47" i="5" s="1"/>
  <c r="Z47" i="5"/>
  <c r="AA47" i="5" s="1"/>
  <c r="V48" i="5"/>
  <c r="W48" i="5" s="1"/>
  <c r="X48" i="5"/>
  <c r="Y48" i="5" s="1"/>
  <c r="Z48" i="5"/>
  <c r="AA48" i="5" s="1"/>
  <c r="V49" i="5"/>
  <c r="W49" i="5" s="1"/>
  <c r="X49" i="5"/>
  <c r="Y49" i="5" s="1"/>
  <c r="Z49" i="5"/>
  <c r="AA49" i="5" s="1"/>
  <c r="V50" i="5"/>
  <c r="W50" i="5" s="1"/>
  <c r="X50" i="5"/>
  <c r="Y50" i="5" s="1"/>
  <c r="Z50" i="5"/>
  <c r="AA50" i="5" s="1"/>
  <c r="V51" i="5"/>
  <c r="W51" i="5" s="1"/>
  <c r="X51" i="5"/>
  <c r="Y51" i="5" s="1"/>
  <c r="Z51" i="5"/>
  <c r="AA51" i="5" s="1"/>
  <c r="V52" i="5"/>
  <c r="W52" i="5" s="1"/>
  <c r="X52" i="5"/>
  <c r="Y52" i="5" s="1"/>
  <c r="Z52" i="5"/>
  <c r="AA52" i="5" s="1"/>
  <c r="V53" i="5"/>
  <c r="W53" i="5" s="1"/>
  <c r="X53" i="5"/>
  <c r="Y53" i="5" s="1"/>
  <c r="Z53" i="5"/>
  <c r="AA53" i="5" s="1"/>
  <c r="V54" i="5"/>
  <c r="W54" i="5" s="1"/>
  <c r="X54" i="5"/>
  <c r="Y54" i="5" s="1"/>
  <c r="Z54" i="5"/>
  <c r="AA54" i="5" s="1"/>
  <c r="AY16" i="17"/>
  <c r="AY89" i="17" s="1"/>
  <c r="AW16" i="17"/>
  <c r="AY16" i="15"/>
  <c r="AW16" i="15"/>
  <c r="AY16" i="14"/>
  <c r="AW16" i="14"/>
  <c r="AY16" i="13"/>
  <c r="AW16" i="13"/>
  <c r="AY16" i="12"/>
  <c r="AW16" i="12"/>
  <c r="AY16" i="11"/>
  <c r="AW16" i="11"/>
  <c r="AY16" i="10"/>
  <c r="AW16" i="10"/>
  <c r="AW16" i="8"/>
  <c r="AY16" i="8"/>
  <c r="AY137" i="8" s="1"/>
  <c r="AY100" i="5"/>
  <c r="AY89" i="13"/>
  <c r="AY125" i="13"/>
  <c r="AY28" i="13"/>
  <c r="AY65" i="13"/>
  <c r="AY52" i="13"/>
  <c r="AY125" i="17"/>
  <c r="AY65" i="17"/>
  <c r="AY89" i="11"/>
  <c r="AY125" i="11"/>
  <c r="AY28" i="11"/>
  <c r="AY65" i="11"/>
  <c r="AY52" i="11"/>
  <c r="AY89" i="15"/>
  <c r="AY125" i="15"/>
  <c r="AY28" i="15"/>
  <c r="AY65" i="15"/>
  <c r="AY52" i="15"/>
  <c r="AY65" i="10"/>
  <c r="AY52" i="10"/>
  <c r="AY89" i="10"/>
  <c r="AY125" i="10"/>
  <c r="AY28" i="10"/>
  <c r="AY65" i="14"/>
  <c r="AY52" i="14"/>
  <c r="AY89" i="14"/>
  <c r="AY125" i="14"/>
  <c r="AY28" i="14"/>
  <c r="AY113" i="12"/>
  <c r="AY65" i="12"/>
  <c r="AY101" i="12"/>
  <c r="AY52" i="12"/>
  <c r="AY137" i="12"/>
  <c r="AY89" i="12"/>
  <c r="AY40" i="12"/>
  <c r="AY125" i="12"/>
  <c r="AY77" i="12"/>
  <c r="AY28" i="12"/>
  <c r="AY89" i="8"/>
  <c r="AY125" i="8"/>
  <c r="AY28" i="8"/>
  <c r="AY65" i="8"/>
  <c r="AY52" i="8"/>
  <c r="W100" i="17"/>
  <c r="W101" i="17"/>
  <c r="J281" i="6" s="1"/>
  <c r="W98" i="17"/>
  <c r="W99" i="17" s="1"/>
  <c r="J280" i="6" s="1"/>
  <c r="W96" i="17"/>
  <c r="W97" i="17"/>
  <c r="J279" i="6" s="1"/>
  <c r="W94" i="17"/>
  <c r="W95" i="17" s="1"/>
  <c r="J278" i="6" s="1"/>
  <c r="W92" i="17"/>
  <c r="W93" i="17"/>
  <c r="J277" i="6" s="1"/>
  <c r="W90" i="17"/>
  <c r="W91" i="17" s="1"/>
  <c r="J276" i="6" s="1"/>
  <c r="W88" i="17"/>
  <c r="W89" i="17"/>
  <c r="J275" i="6" s="1"/>
  <c r="W86" i="17"/>
  <c r="W87" i="17" s="1"/>
  <c r="J274" i="6"/>
  <c r="W100" i="15"/>
  <c r="W101" i="15" s="1"/>
  <c r="W98" i="15"/>
  <c r="W99" i="15" s="1"/>
  <c r="W96" i="15"/>
  <c r="W97" i="15" s="1"/>
  <c r="W94" i="15"/>
  <c r="W95" i="15" s="1"/>
  <c r="W92" i="15"/>
  <c r="W93" i="15" s="1"/>
  <c r="W90" i="15"/>
  <c r="W91" i="15" s="1"/>
  <c r="W88" i="15"/>
  <c r="W89" i="15"/>
  <c r="W86" i="15"/>
  <c r="W87" i="15" s="1"/>
  <c r="W100" i="14"/>
  <c r="W101" i="14"/>
  <c r="W98" i="14"/>
  <c r="W99" i="14"/>
  <c r="J196" i="6" s="1"/>
  <c r="W96" i="14"/>
  <c r="W97" i="14" s="1"/>
  <c r="J195" i="6" s="1"/>
  <c r="W94" i="14"/>
  <c r="W95" i="14" s="1"/>
  <c r="J194" i="6" s="1"/>
  <c r="W92" i="14"/>
  <c r="W93" i="14" s="1"/>
  <c r="J193" i="6" s="1"/>
  <c r="W90" i="14"/>
  <c r="W91" i="14" s="1"/>
  <c r="J192" i="6" s="1"/>
  <c r="W88" i="14"/>
  <c r="W89" i="14" s="1"/>
  <c r="J191" i="6" s="1"/>
  <c r="W86" i="14"/>
  <c r="W87" i="14" s="1"/>
  <c r="J190" i="6" s="1"/>
  <c r="W100" i="13"/>
  <c r="W101" i="13" s="1"/>
  <c r="J169" i="6" s="1"/>
  <c r="W98" i="13"/>
  <c r="W99" i="13" s="1"/>
  <c r="J168" i="6" s="1"/>
  <c r="W96" i="13"/>
  <c r="W97" i="13" s="1"/>
  <c r="J167" i="6" s="1"/>
  <c r="W94" i="13"/>
  <c r="W95" i="13" s="1"/>
  <c r="J166" i="6" s="1"/>
  <c r="W92" i="13"/>
  <c r="W93" i="13" s="1"/>
  <c r="J165" i="6" s="1"/>
  <c r="W90" i="13"/>
  <c r="W91" i="13" s="1"/>
  <c r="J164" i="6" s="1"/>
  <c r="W88" i="13"/>
  <c r="W89" i="13" s="1"/>
  <c r="J163" i="6" s="1"/>
  <c r="W86" i="13"/>
  <c r="W87" i="13" s="1"/>
  <c r="J162" i="6" s="1"/>
  <c r="W100" i="12"/>
  <c r="W101" i="12" s="1"/>
  <c r="J141" i="6" s="1"/>
  <c r="W98" i="12"/>
  <c r="W99" i="12" s="1"/>
  <c r="J140" i="6" s="1"/>
  <c r="W96" i="12"/>
  <c r="W97" i="12" s="1"/>
  <c r="J139" i="6" s="1"/>
  <c r="W94" i="12"/>
  <c r="W95" i="12" s="1"/>
  <c r="J138" i="6" s="1"/>
  <c r="W92" i="12"/>
  <c r="W93" i="12" s="1"/>
  <c r="J137" i="6" s="1"/>
  <c r="W90" i="12"/>
  <c r="W91" i="12" s="1"/>
  <c r="J136" i="6" s="1"/>
  <c r="W88" i="12"/>
  <c r="W89" i="12" s="1"/>
  <c r="J135" i="6" s="1"/>
  <c r="W86" i="12"/>
  <c r="W87" i="12" s="1"/>
  <c r="J134" i="6" s="1"/>
  <c r="W100" i="11"/>
  <c r="W101" i="11" s="1"/>
  <c r="J113" i="6" s="1"/>
  <c r="W98" i="11"/>
  <c r="W99" i="11" s="1"/>
  <c r="J112" i="6" s="1"/>
  <c r="W96" i="11"/>
  <c r="W97" i="11" s="1"/>
  <c r="J111" i="6" s="1"/>
  <c r="W94" i="11"/>
  <c r="W95" i="11" s="1"/>
  <c r="J110" i="6" s="1"/>
  <c r="W92" i="11"/>
  <c r="W93" i="11" s="1"/>
  <c r="J109" i="6" s="1"/>
  <c r="W90" i="11"/>
  <c r="W91" i="11" s="1"/>
  <c r="J108" i="6" s="1"/>
  <c r="W88" i="11"/>
  <c r="W89" i="11" s="1"/>
  <c r="J107" i="6" s="1"/>
  <c r="W86" i="11"/>
  <c r="W87" i="11" s="1"/>
  <c r="J106" i="6" s="1"/>
  <c r="W100" i="10"/>
  <c r="W101" i="10" s="1"/>
  <c r="J85" i="6" s="1"/>
  <c r="W98" i="10"/>
  <c r="W99" i="10" s="1"/>
  <c r="J84" i="6" s="1"/>
  <c r="W96" i="10"/>
  <c r="W97" i="10" s="1"/>
  <c r="J83" i="6" s="1"/>
  <c r="W94" i="10"/>
  <c r="W95" i="10" s="1"/>
  <c r="J82" i="6" s="1"/>
  <c r="W92" i="10"/>
  <c r="W93" i="10" s="1"/>
  <c r="J81" i="6" s="1"/>
  <c r="W90" i="10"/>
  <c r="W91" i="10" s="1"/>
  <c r="J80" i="6" s="1"/>
  <c r="W88" i="10"/>
  <c r="W89" i="10" s="1"/>
  <c r="J79" i="6" s="1"/>
  <c r="W86" i="10"/>
  <c r="W87" i="10" s="1"/>
  <c r="J78" i="6" s="1"/>
  <c r="W100" i="8"/>
  <c r="W101" i="8" s="1"/>
  <c r="W98" i="8"/>
  <c r="W99" i="8" s="1"/>
  <c r="W96" i="8"/>
  <c r="W97" i="8" s="1"/>
  <c r="J55" i="6" s="1"/>
  <c r="W94" i="8"/>
  <c r="W95" i="8" s="1"/>
  <c r="J54" i="6" s="1"/>
  <c r="W92" i="8"/>
  <c r="W93" i="8" s="1"/>
  <c r="J53" i="6" s="1"/>
  <c r="W90" i="8"/>
  <c r="W91" i="8" s="1"/>
  <c r="J52" i="6" s="1"/>
  <c r="W88" i="8"/>
  <c r="W89" i="8" s="1"/>
  <c r="J51" i="6" s="1"/>
  <c r="W86" i="8"/>
  <c r="W87" i="8" s="1"/>
  <c r="J50" i="6" s="1"/>
  <c r="V37" i="10"/>
  <c r="V38" i="10"/>
  <c r="W38" i="10" s="1"/>
  <c r="V39" i="10"/>
  <c r="V40" i="10"/>
  <c r="V41" i="10"/>
  <c r="V42" i="10"/>
  <c r="V43" i="10"/>
  <c r="V44" i="10"/>
  <c r="V45" i="10"/>
  <c r="V46" i="10"/>
  <c r="V47" i="10"/>
  <c r="V48" i="10"/>
  <c r="V49" i="10"/>
  <c r="V50" i="10"/>
  <c r="V51" i="10"/>
  <c r="V52" i="10"/>
  <c r="V53" i="10"/>
  <c r="V54" i="10"/>
  <c r="V55" i="10"/>
  <c r="V56" i="10"/>
  <c r="C84" i="6"/>
  <c r="C82" i="6"/>
  <c r="C80" i="6"/>
  <c r="C78" i="6"/>
  <c r="C76" i="6"/>
  <c r="C74" i="6"/>
  <c r="C72" i="6"/>
  <c r="C70" i="6"/>
  <c r="C68" i="6"/>
  <c r="P30" i="17"/>
  <c r="P29" i="17"/>
  <c r="P28" i="17"/>
  <c r="P27" i="17"/>
  <c r="P26" i="17"/>
  <c r="P25" i="17"/>
  <c r="P24" i="17"/>
  <c r="P23" i="17"/>
  <c r="P22" i="17"/>
  <c r="P21" i="17"/>
  <c r="P20" i="17"/>
  <c r="P19" i="17"/>
  <c r="P18" i="17"/>
  <c r="P17" i="17"/>
  <c r="P16" i="17"/>
  <c r="P15" i="17"/>
  <c r="P14" i="17"/>
  <c r="P13" i="17"/>
  <c r="P11" i="17"/>
  <c r="P30" i="15"/>
  <c r="P29" i="15"/>
  <c r="P28" i="15"/>
  <c r="P27" i="15"/>
  <c r="P26" i="15"/>
  <c r="P25" i="15"/>
  <c r="P24" i="15"/>
  <c r="P23" i="15"/>
  <c r="P22" i="15"/>
  <c r="P21" i="15"/>
  <c r="P20" i="15"/>
  <c r="P19" i="15"/>
  <c r="P18" i="15"/>
  <c r="P17" i="15"/>
  <c r="P16" i="15"/>
  <c r="P15" i="15"/>
  <c r="P14" i="15"/>
  <c r="P13" i="15"/>
  <c r="P11" i="15"/>
  <c r="P30" i="14"/>
  <c r="P29" i="14"/>
  <c r="P28" i="14"/>
  <c r="P27" i="14"/>
  <c r="P26" i="14"/>
  <c r="P25" i="14"/>
  <c r="P24" i="14"/>
  <c r="P23" i="14"/>
  <c r="P22" i="14"/>
  <c r="P21" i="14"/>
  <c r="P20" i="14"/>
  <c r="P19" i="14"/>
  <c r="P18" i="14"/>
  <c r="P17" i="14"/>
  <c r="P16" i="14"/>
  <c r="P15" i="14"/>
  <c r="P14" i="14"/>
  <c r="P13" i="14"/>
  <c r="P11" i="14"/>
  <c r="P30" i="13"/>
  <c r="P29" i="13"/>
  <c r="P28" i="13"/>
  <c r="P27" i="13"/>
  <c r="P26" i="13"/>
  <c r="P25" i="13"/>
  <c r="P24" i="13"/>
  <c r="P23" i="13"/>
  <c r="P22" i="13"/>
  <c r="P21" i="13"/>
  <c r="P20" i="13"/>
  <c r="P19" i="13"/>
  <c r="P18" i="13"/>
  <c r="P17" i="13"/>
  <c r="P16" i="13"/>
  <c r="P15" i="13"/>
  <c r="P14" i="13"/>
  <c r="P13" i="13"/>
  <c r="P11" i="13"/>
  <c r="P30" i="12"/>
  <c r="P29" i="12"/>
  <c r="P28" i="12"/>
  <c r="P27" i="12"/>
  <c r="P26" i="12"/>
  <c r="P25" i="12"/>
  <c r="P24" i="12"/>
  <c r="P23" i="12"/>
  <c r="P22" i="12"/>
  <c r="P21" i="12"/>
  <c r="P20" i="12"/>
  <c r="P19" i="12"/>
  <c r="P18" i="12"/>
  <c r="P17" i="12"/>
  <c r="P16" i="12"/>
  <c r="P15" i="12"/>
  <c r="P14" i="12"/>
  <c r="P13" i="12"/>
  <c r="P11" i="12"/>
  <c r="P30" i="11"/>
  <c r="P29" i="11"/>
  <c r="P28" i="11"/>
  <c r="P27" i="11"/>
  <c r="P26" i="11"/>
  <c r="P25" i="11"/>
  <c r="P24" i="11"/>
  <c r="P23" i="11"/>
  <c r="P22" i="11"/>
  <c r="P21" i="11"/>
  <c r="P20" i="11"/>
  <c r="P19" i="11"/>
  <c r="P18" i="11"/>
  <c r="P17" i="11"/>
  <c r="P16" i="11"/>
  <c r="P15" i="11"/>
  <c r="P14" i="11"/>
  <c r="P13" i="11"/>
  <c r="P11" i="11"/>
  <c r="P30" i="10"/>
  <c r="P29" i="10"/>
  <c r="P28" i="10"/>
  <c r="P27" i="10"/>
  <c r="P26" i="10"/>
  <c r="P25" i="10"/>
  <c r="P24" i="10"/>
  <c r="P23" i="10"/>
  <c r="P22" i="10"/>
  <c r="P21" i="10"/>
  <c r="P20" i="10"/>
  <c r="P19" i="10"/>
  <c r="P18" i="10"/>
  <c r="P17" i="10"/>
  <c r="P16" i="10"/>
  <c r="P15" i="10"/>
  <c r="P14" i="10"/>
  <c r="P13" i="10"/>
  <c r="P11" i="10"/>
  <c r="P30" i="8"/>
  <c r="P29" i="8"/>
  <c r="P28" i="8"/>
  <c r="P27" i="8"/>
  <c r="P26" i="8"/>
  <c r="P25" i="8"/>
  <c r="P24" i="8"/>
  <c r="P23" i="8"/>
  <c r="P22" i="8"/>
  <c r="P21" i="8"/>
  <c r="P20" i="8"/>
  <c r="P19" i="8"/>
  <c r="P18" i="8"/>
  <c r="P17" i="8"/>
  <c r="P16" i="8"/>
  <c r="P15" i="8"/>
  <c r="P14" i="8"/>
  <c r="P13" i="8"/>
  <c r="P11" i="8"/>
  <c r="P30" i="5"/>
  <c r="P29" i="5"/>
  <c r="P28" i="5"/>
  <c r="P27" i="5"/>
  <c r="P26" i="5"/>
  <c r="P25" i="5"/>
  <c r="P24" i="5"/>
  <c r="P23" i="5"/>
  <c r="P22" i="5"/>
  <c r="P21" i="5"/>
  <c r="P20" i="5"/>
  <c r="P19" i="5"/>
  <c r="P18" i="5"/>
  <c r="P17" i="5"/>
  <c r="P16" i="5"/>
  <c r="P15" i="5"/>
  <c r="P14" i="5"/>
  <c r="P13" i="5"/>
  <c r="P11" i="5"/>
  <c r="G281" i="6"/>
  <c r="G280" i="6"/>
  <c r="G279" i="6"/>
  <c r="G278" i="6"/>
  <c r="G277" i="6"/>
  <c r="G276" i="6"/>
  <c r="G275" i="6"/>
  <c r="G274" i="6"/>
  <c r="G273" i="6"/>
  <c r="G272" i="6"/>
  <c r="G271" i="6"/>
  <c r="G270" i="6"/>
  <c r="G269" i="6"/>
  <c r="G268" i="6"/>
  <c r="G267" i="6"/>
  <c r="G266" i="6"/>
  <c r="G265" i="6"/>
  <c r="G264" i="6"/>
  <c r="G263" i="6"/>
  <c r="G262" i="6"/>
  <c r="F281" i="6"/>
  <c r="F280" i="6"/>
  <c r="F279" i="6"/>
  <c r="F278" i="6"/>
  <c r="F277" i="6"/>
  <c r="F276" i="6"/>
  <c r="F275" i="6"/>
  <c r="F274" i="6"/>
  <c r="F273" i="6"/>
  <c r="F272" i="6"/>
  <c r="F271" i="6"/>
  <c r="F270" i="6"/>
  <c r="F269" i="6"/>
  <c r="F268" i="6"/>
  <c r="F267" i="6"/>
  <c r="F266" i="6"/>
  <c r="F265" i="6"/>
  <c r="F264" i="6"/>
  <c r="E281" i="6"/>
  <c r="E280" i="6"/>
  <c r="E279" i="6"/>
  <c r="E278" i="6"/>
  <c r="E277" i="6"/>
  <c r="E276" i="6"/>
  <c r="E275" i="6"/>
  <c r="E274" i="6"/>
  <c r="E273" i="6"/>
  <c r="E272" i="6"/>
  <c r="E271" i="6"/>
  <c r="E270" i="6"/>
  <c r="E269" i="6"/>
  <c r="E268" i="6"/>
  <c r="E267" i="6"/>
  <c r="E266" i="6"/>
  <c r="E265" i="6"/>
  <c r="E264" i="6"/>
  <c r="E263" i="6"/>
  <c r="E262" i="6"/>
  <c r="D281" i="6"/>
  <c r="D280" i="6"/>
  <c r="D279" i="6"/>
  <c r="D278" i="6"/>
  <c r="D277" i="6"/>
  <c r="D276" i="6"/>
  <c r="D275" i="6"/>
  <c r="D274" i="6"/>
  <c r="D273" i="6"/>
  <c r="D272" i="6"/>
  <c r="D271" i="6"/>
  <c r="D270" i="6"/>
  <c r="D269" i="6"/>
  <c r="D268" i="6"/>
  <c r="D267" i="6"/>
  <c r="D266" i="6"/>
  <c r="D265" i="6"/>
  <c r="D264" i="6"/>
  <c r="D263" i="6"/>
  <c r="D262" i="6"/>
  <c r="C280" i="6"/>
  <c r="C278" i="6"/>
  <c r="C276" i="6"/>
  <c r="C274" i="6"/>
  <c r="C272" i="6"/>
  <c r="C270" i="6"/>
  <c r="C268" i="6"/>
  <c r="C266" i="6"/>
  <c r="C264" i="6"/>
  <c r="C262" i="6"/>
  <c r="G225" i="6"/>
  <c r="G224" i="6"/>
  <c r="G223" i="6"/>
  <c r="G222" i="6"/>
  <c r="G221" i="6"/>
  <c r="G220" i="6"/>
  <c r="G219" i="6"/>
  <c r="G218" i="6"/>
  <c r="G217" i="6"/>
  <c r="G216" i="6"/>
  <c r="G215" i="6"/>
  <c r="G214" i="6"/>
  <c r="G213" i="6"/>
  <c r="G212" i="6"/>
  <c r="G211" i="6"/>
  <c r="G210" i="6"/>
  <c r="G209" i="6"/>
  <c r="G208" i="6"/>
  <c r="F225" i="6"/>
  <c r="F224" i="6"/>
  <c r="F223" i="6"/>
  <c r="F222" i="6"/>
  <c r="F221" i="6"/>
  <c r="F220" i="6"/>
  <c r="F219" i="6"/>
  <c r="F218" i="6"/>
  <c r="F217" i="6"/>
  <c r="F216" i="6"/>
  <c r="F215" i="6"/>
  <c r="F214" i="6"/>
  <c r="F213" i="6"/>
  <c r="F212" i="6"/>
  <c r="F211" i="6"/>
  <c r="F210" i="6"/>
  <c r="F209" i="6"/>
  <c r="F208" i="6"/>
  <c r="E225" i="6"/>
  <c r="E224" i="6"/>
  <c r="E223" i="6"/>
  <c r="E222" i="6"/>
  <c r="E221" i="6"/>
  <c r="E220" i="6"/>
  <c r="E219" i="6"/>
  <c r="E218" i="6"/>
  <c r="E217" i="6"/>
  <c r="E216" i="6"/>
  <c r="E215" i="6"/>
  <c r="E214" i="6"/>
  <c r="E213" i="6"/>
  <c r="E212" i="6"/>
  <c r="E211" i="6"/>
  <c r="E210" i="6"/>
  <c r="E209" i="6"/>
  <c r="E208" i="6"/>
  <c r="D225" i="6"/>
  <c r="D224" i="6"/>
  <c r="D223" i="6"/>
  <c r="D222" i="6"/>
  <c r="D221" i="6"/>
  <c r="D220" i="6"/>
  <c r="D219" i="6"/>
  <c r="D218" i="6"/>
  <c r="D217" i="6"/>
  <c r="D216" i="6"/>
  <c r="D215" i="6"/>
  <c r="D214" i="6"/>
  <c r="D213" i="6"/>
  <c r="D212" i="6"/>
  <c r="D211" i="6"/>
  <c r="D210" i="6"/>
  <c r="D209" i="6"/>
  <c r="D208" i="6"/>
  <c r="C224" i="6"/>
  <c r="C222" i="6"/>
  <c r="C220" i="6"/>
  <c r="C218" i="6"/>
  <c r="C216" i="6"/>
  <c r="C214" i="6"/>
  <c r="C212" i="6"/>
  <c r="C210" i="6"/>
  <c r="C208" i="6"/>
  <c r="G197" i="6"/>
  <c r="G196" i="6"/>
  <c r="G195" i="6"/>
  <c r="G194" i="6"/>
  <c r="G193" i="6"/>
  <c r="G192" i="6"/>
  <c r="G191" i="6"/>
  <c r="G190" i="6"/>
  <c r="G189" i="6"/>
  <c r="G188" i="6"/>
  <c r="G187" i="6"/>
  <c r="G186" i="6"/>
  <c r="G185" i="6"/>
  <c r="G184" i="6"/>
  <c r="G183" i="6"/>
  <c r="G182" i="6"/>
  <c r="G181" i="6"/>
  <c r="G180" i="6"/>
  <c r="G179" i="6"/>
  <c r="G178" i="6"/>
  <c r="F197" i="6"/>
  <c r="F196" i="6"/>
  <c r="F195" i="6"/>
  <c r="F194" i="6"/>
  <c r="F193" i="6"/>
  <c r="F192" i="6"/>
  <c r="F191" i="6"/>
  <c r="F190" i="6"/>
  <c r="F189" i="6"/>
  <c r="F188" i="6"/>
  <c r="F187" i="6"/>
  <c r="F186" i="6"/>
  <c r="F185" i="6"/>
  <c r="F184" i="6"/>
  <c r="F183" i="6"/>
  <c r="F182" i="6"/>
  <c r="F181" i="6"/>
  <c r="F180" i="6"/>
  <c r="F179" i="6"/>
  <c r="F178" i="6"/>
  <c r="E197" i="6"/>
  <c r="E196" i="6"/>
  <c r="E195" i="6"/>
  <c r="E194" i="6"/>
  <c r="E193" i="6"/>
  <c r="E192" i="6"/>
  <c r="E191" i="6"/>
  <c r="E190" i="6"/>
  <c r="E189" i="6"/>
  <c r="E188" i="6"/>
  <c r="E187" i="6"/>
  <c r="E186" i="6"/>
  <c r="E185" i="6"/>
  <c r="E184" i="6"/>
  <c r="E183" i="6"/>
  <c r="E182" i="6"/>
  <c r="E181" i="6"/>
  <c r="E180" i="6"/>
  <c r="E179" i="6"/>
  <c r="E178" i="6"/>
  <c r="D197" i="6"/>
  <c r="D196" i="6"/>
  <c r="D195" i="6"/>
  <c r="D194" i="6"/>
  <c r="D193" i="6"/>
  <c r="D192" i="6"/>
  <c r="D191" i="6"/>
  <c r="D190" i="6"/>
  <c r="D189" i="6"/>
  <c r="D188" i="6"/>
  <c r="D187" i="6"/>
  <c r="D186" i="6"/>
  <c r="D185" i="6"/>
  <c r="D184" i="6"/>
  <c r="D183" i="6"/>
  <c r="D182" i="6"/>
  <c r="D181" i="6"/>
  <c r="D180" i="6"/>
  <c r="D179" i="6"/>
  <c r="D178" i="6"/>
  <c r="C196" i="6"/>
  <c r="C194" i="6"/>
  <c r="C192" i="6"/>
  <c r="C190" i="6"/>
  <c r="C188" i="6"/>
  <c r="C186" i="6"/>
  <c r="C184" i="6"/>
  <c r="C182" i="6"/>
  <c r="C180" i="6"/>
  <c r="C178" i="6"/>
  <c r="G169" i="6"/>
  <c r="G168" i="6"/>
  <c r="G167" i="6"/>
  <c r="G166" i="6"/>
  <c r="G165" i="6"/>
  <c r="G164" i="6"/>
  <c r="G163" i="6"/>
  <c r="G162" i="6"/>
  <c r="G161" i="6"/>
  <c r="G160" i="6"/>
  <c r="G159" i="6"/>
  <c r="G158" i="6"/>
  <c r="G157" i="6"/>
  <c r="G156" i="6"/>
  <c r="G155" i="6"/>
  <c r="G154" i="6"/>
  <c r="G153" i="6"/>
  <c r="G152" i="6"/>
  <c r="G151" i="6"/>
  <c r="G150" i="6"/>
  <c r="F169" i="6"/>
  <c r="F168" i="6"/>
  <c r="F167" i="6"/>
  <c r="F166" i="6"/>
  <c r="F165" i="6"/>
  <c r="F164" i="6"/>
  <c r="F163" i="6"/>
  <c r="F162" i="6"/>
  <c r="F161" i="6"/>
  <c r="F160" i="6"/>
  <c r="F159" i="6"/>
  <c r="F158" i="6"/>
  <c r="F157" i="6"/>
  <c r="F156" i="6"/>
  <c r="F155" i="6"/>
  <c r="F154" i="6"/>
  <c r="F153" i="6"/>
  <c r="F152" i="6"/>
  <c r="F151" i="6"/>
  <c r="F150" i="6"/>
  <c r="E169" i="6"/>
  <c r="E168" i="6"/>
  <c r="E167" i="6"/>
  <c r="E166" i="6"/>
  <c r="E165" i="6"/>
  <c r="E164" i="6"/>
  <c r="E163" i="6"/>
  <c r="E162" i="6"/>
  <c r="E161" i="6"/>
  <c r="E160" i="6"/>
  <c r="E159" i="6"/>
  <c r="E158" i="6"/>
  <c r="E157" i="6"/>
  <c r="E156" i="6"/>
  <c r="E155" i="6"/>
  <c r="E154" i="6"/>
  <c r="E153" i="6"/>
  <c r="E152" i="6"/>
  <c r="E151" i="6"/>
  <c r="E150" i="6"/>
  <c r="D169" i="6"/>
  <c r="D168" i="6"/>
  <c r="D167" i="6"/>
  <c r="D166" i="6"/>
  <c r="D165" i="6"/>
  <c r="D164" i="6"/>
  <c r="D163" i="6"/>
  <c r="D162" i="6"/>
  <c r="D161" i="6"/>
  <c r="D160" i="6"/>
  <c r="D159" i="6"/>
  <c r="D158" i="6"/>
  <c r="D157" i="6"/>
  <c r="D156" i="6"/>
  <c r="D155" i="6"/>
  <c r="D154" i="6"/>
  <c r="D153" i="6"/>
  <c r="D152" i="6"/>
  <c r="D151" i="6"/>
  <c r="D150" i="6"/>
  <c r="C168" i="6"/>
  <c r="C166" i="6"/>
  <c r="C164" i="6"/>
  <c r="C162" i="6"/>
  <c r="C160" i="6"/>
  <c r="C158" i="6"/>
  <c r="C156" i="6"/>
  <c r="C154" i="6"/>
  <c r="C152" i="6"/>
  <c r="C150" i="6"/>
  <c r="E141" i="6"/>
  <c r="E140" i="6"/>
  <c r="E139" i="6"/>
  <c r="E138" i="6"/>
  <c r="E137" i="6"/>
  <c r="E136" i="6"/>
  <c r="E135" i="6"/>
  <c r="E134" i="6"/>
  <c r="E133" i="6"/>
  <c r="E132" i="6"/>
  <c r="E131" i="6"/>
  <c r="E130" i="6"/>
  <c r="E129" i="6"/>
  <c r="E128" i="6"/>
  <c r="E127" i="6"/>
  <c r="E126" i="6"/>
  <c r="E125" i="6"/>
  <c r="E124" i="6"/>
  <c r="E123" i="6"/>
  <c r="A280" i="6"/>
  <c r="A278" i="6"/>
  <c r="A276" i="6"/>
  <c r="A274" i="6"/>
  <c r="A272" i="6"/>
  <c r="A270" i="6"/>
  <c r="A268" i="6"/>
  <c r="A266" i="6"/>
  <c r="A264" i="6"/>
  <c r="A262" i="6"/>
  <c r="A224" i="6"/>
  <c r="A222" i="6"/>
  <c r="A220" i="6"/>
  <c r="A218" i="6"/>
  <c r="A216" i="6"/>
  <c r="A214" i="6"/>
  <c r="A212" i="6"/>
  <c r="A210" i="6"/>
  <c r="A208" i="6"/>
  <c r="A206" i="6"/>
  <c r="J197" i="6"/>
  <c r="A196" i="6"/>
  <c r="A194" i="6"/>
  <c r="A192" i="6"/>
  <c r="A190" i="6"/>
  <c r="A188" i="6"/>
  <c r="A186" i="6"/>
  <c r="A184" i="6"/>
  <c r="A182" i="6"/>
  <c r="A180" i="6"/>
  <c r="A178" i="6"/>
  <c r="A168" i="6"/>
  <c r="A166" i="6"/>
  <c r="A164" i="6"/>
  <c r="A162" i="6"/>
  <c r="A160" i="6"/>
  <c r="A158" i="6"/>
  <c r="A156" i="6"/>
  <c r="A154" i="6"/>
  <c r="A152" i="6"/>
  <c r="A150" i="6"/>
  <c r="G141" i="6"/>
  <c r="G140" i="6"/>
  <c r="G139" i="6"/>
  <c r="G138" i="6"/>
  <c r="G137" i="6"/>
  <c r="G136" i="6"/>
  <c r="G135" i="6"/>
  <c r="G134" i="6"/>
  <c r="G133" i="6"/>
  <c r="G132" i="6"/>
  <c r="G131" i="6"/>
  <c r="G130" i="6"/>
  <c r="G129" i="6"/>
  <c r="G128" i="6"/>
  <c r="G127" i="6"/>
  <c r="G126" i="6"/>
  <c r="G125" i="6"/>
  <c r="G124" i="6"/>
  <c r="G123" i="6"/>
  <c r="G122" i="6"/>
  <c r="F141" i="6"/>
  <c r="F140" i="6"/>
  <c r="F139" i="6"/>
  <c r="F138" i="6"/>
  <c r="F137" i="6"/>
  <c r="F136" i="6"/>
  <c r="F135" i="6"/>
  <c r="F134" i="6"/>
  <c r="F133" i="6"/>
  <c r="F132" i="6"/>
  <c r="F131" i="6"/>
  <c r="F130" i="6"/>
  <c r="F129" i="6"/>
  <c r="F128" i="6"/>
  <c r="F127" i="6"/>
  <c r="F126" i="6"/>
  <c r="F125" i="6"/>
  <c r="F124" i="6"/>
  <c r="F123" i="6"/>
  <c r="F122" i="6"/>
  <c r="E122" i="6"/>
  <c r="D141" i="6"/>
  <c r="D140" i="6"/>
  <c r="D139" i="6"/>
  <c r="D138" i="6"/>
  <c r="D137" i="6"/>
  <c r="D136" i="6"/>
  <c r="D135" i="6"/>
  <c r="D134" i="6"/>
  <c r="D133" i="6"/>
  <c r="D132" i="6"/>
  <c r="D131" i="6"/>
  <c r="D130" i="6"/>
  <c r="D129" i="6"/>
  <c r="D128" i="6"/>
  <c r="D127" i="6"/>
  <c r="D126" i="6"/>
  <c r="D125" i="6"/>
  <c r="D124" i="6"/>
  <c r="D123" i="6"/>
  <c r="D122" i="6"/>
  <c r="C140" i="6"/>
  <c r="C138" i="6"/>
  <c r="C136" i="6"/>
  <c r="C134" i="6"/>
  <c r="C132" i="6"/>
  <c r="C130" i="6"/>
  <c r="C128" i="6"/>
  <c r="C126" i="6"/>
  <c r="C124" i="6"/>
  <c r="C122" i="6"/>
  <c r="A140" i="6"/>
  <c r="A138" i="6"/>
  <c r="A136" i="6"/>
  <c r="A134" i="6"/>
  <c r="A132" i="6"/>
  <c r="A130" i="6"/>
  <c r="A128" i="6"/>
  <c r="A126" i="6"/>
  <c r="A124" i="6"/>
  <c r="A122" i="6"/>
  <c r="G113" i="6"/>
  <c r="G112" i="6"/>
  <c r="G111" i="6"/>
  <c r="G110" i="6"/>
  <c r="G109" i="6"/>
  <c r="G108" i="6"/>
  <c r="G107" i="6"/>
  <c r="G106" i="6"/>
  <c r="G105" i="6"/>
  <c r="G104" i="6"/>
  <c r="G103" i="6"/>
  <c r="G102" i="6"/>
  <c r="G101" i="6"/>
  <c r="G100" i="6"/>
  <c r="G99" i="6"/>
  <c r="G98" i="6"/>
  <c r="G97" i="6"/>
  <c r="G96" i="6"/>
  <c r="G95" i="6"/>
  <c r="G94" i="6"/>
  <c r="F113" i="6"/>
  <c r="F112" i="6"/>
  <c r="F111" i="6"/>
  <c r="F110" i="6"/>
  <c r="F109" i="6"/>
  <c r="F108" i="6"/>
  <c r="F107" i="6"/>
  <c r="F106" i="6"/>
  <c r="F105" i="6"/>
  <c r="F104" i="6"/>
  <c r="F103" i="6"/>
  <c r="F102" i="6"/>
  <c r="F101" i="6"/>
  <c r="F100" i="6"/>
  <c r="F99" i="6"/>
  <c r="F98" i="6"/>
  <c r="F97" i="6"/>
  <c r="F96" i="6"/>
  <c r="F95" i="6"/>
  <c r="F94" i="6"/>
  <c r="E113" i="6"/>
  <c r="E112" i="6"/>
  <c r="E111" i="6"/>
  <c r="E110" i="6"/>
  <c r="E109" i="6"/>
  <c r="E108" i="6"/>
  <c r="E107" i="6"/>
  <c r="E106" i="6"/>
  <c r="E105" i="6"/>
  <c r="E104" i="6"/>
  <c r="E103" i="6"/>
  <c r="E102" i="6"/>
  <c r="E101" i="6"/>
  <c r="E100" i="6"/>
  <c r="E99" i="6"/>
  <c r="E98" i="6"/>
  <c r="E97" i="6"/>
  <c r="E96" i="6"/>
  <c r="E95" i="6"/>
  <c r="E94" i="6"/>
  <c r="D113" i="6"/>
  <c r="D112" i="6"/>
  <c r="D111" i="6"/>
  <c r="D110" i="6"/>
  <c r="D109" i="6"/>
  <c r="D108" i="6"/>
  <c r="D107" i="6"/>
  <c r="D106" i="6"/>
  <c r="D105" i="6"/>
  <c r="D104" i="6"/>
  <c r="D103" i="6"/>
  <c r="D102" i="6"/>
  <c r="D101" i="6"/>
  <c r="D100" i="6"/>
  <c r="D99" i="6"/>
  <c r="D98" i="6"/>
  <c r="D97" i="6"/>
  <c r="D96" i="6"/>
  <c r="D95" i="6"/>
  <c r="D94" i="6"/>
  <c r="C112" i="6"/>
  <c r="C110" i="6"/>
  <c r="C108" i="6"/>
  <c r="C106" i="6"/>
  <c r="C104" i="6"/>
  <c r="C102" i="6"/>
  <c r="C100" i="6"/>
  <c r="C98" i="6"/>
  <c r="C96" i="6"/>
  <c r="C94" i="6"/>
  <c r="A112" i="6"/>
  <c r="A110" i="6"/>
  <c r="A108" i="6"/>
  <c r="A106" i="6"/>
  <c r="A104" i="6"/>
  <c r="A102" i="6"/>
  <c r="A100" i="6"/>
  <c r="A98" i="6"/>
  <c r="A96" i="6"/>
  <c r="A94" i="6"/>
  <c r="G85" i="6"/>
  <c r="G84" i="6"/>
  <c r="G83" i="6"/>
  <c r="G82" i="6"/>
  <c r="G81" i="6"/>
  <c r="G80" i="6"/>
  <c r="G79" i="6"/>
  <c r="G78" i="6"/>
  <c r="G77" i="6"/>
  <c r="G76" i="6"/>
  <c r="G75" i="6"/>
  <c r="G74" i="6"/>
  <c r="G73" i="6"/>
  <c r="G72" i="6"/>
  <c r="G71" i="6"/>
  <c r="G70" i="6"/>
  <c r="G69" i="6"/>
  <c r="G68" i="6"/>
  <c r="G67" i="6"/>
  <c r="G66" i="6"/>
  <c r="F85" i="6"/>
  <c r="F84" i="6"/>
  <c r="F83" i="6"/>
  <c r="F82" i="6"/>
  <c r="F81" i="6"/>
  <c r="F80" i="6"/>
  <c r="F79" i="6"/>
  <c r="F78" i="6"/>
  <c r="F77" i="6"/>
  <c r="F76" i="6"/>
  <c r="F75" i="6"/>
  <c r="F74" i="6"/>
  <c r="F73" i="6"/>
  <c r="F72" i="6"/>
  <c r="F71" i="6"/>
  <c r="F70" i="6"/>
  <c r="F69" i="6"/>
  <c r="F68" i="6"/>
  <c r="F67" i="6"/>
  <c r="F66" i="6"/>
  <c r="E85" i="6"/>
  <c r="E84" i="6"/>
  <c r="E83" i="6"/>
  <c r="E82" i="6"/>
  <c r="E81" i="6"/>
  <c r="E80" i="6"/>
  <c r="E79" i="6"/>
  <c r="E78" i="6"/>
  <c r="E77" i="6"/>
  <c r="E76" i="6"/>
  <c r="E75" i="6"/>
  <c r="E74" i="6"/>
  <c r="E73" i="6"/>
  <c r="E72" i="6"/>
  <c r="E71" i="6"/>
  <c r="E70" i="6"/>
  <c r="E69" i="6"/>
  <c r="E68" i="6"/>
  <c r="E67" i="6"/>
  <c r="E66" i="6"/>
  <c r="D85" i="6"/>
  <c r="D84" i="6"/>
  <c r="D83" i="6"/>
  <c r="D82" i="6"/>
  <c r="D81" i="6"/>
  <c r="D80" i="6"/>
  <c r="D79" i="6"/>
  <c r="D78" i="6"/>
  <c r="D77" i="6"/>
  <c r="D76" i="6"/>
  <c r="D75" i="6"/>
  <c r="D74" i="6"/>
  <c r="D73" i="6"/>
  <c r="D72" i="6"/>
  <c r="D71" i="6"/>
  <c r="D70" i="6"/>
  <c r="D69" i="6"/>
  <c r="D68" i="6"/>
  <c r="D67" i="6"/>
  <c r="D66" i="6"/>
  <c r="C66" i="6"/>
  <c r="A84" i="6"/>
  <c r="A82" i="6"/>
  <c r="A78" i="6"/>
  <c r="A76" i="6"/>
  <c r="A74" i="6"/>
  <c r="A72" i="6"/>
  <c r="A70" i="6"/>
  <c r="A68" i="6"/>
  <c r="A66" i="6"/>
  <c r="A80" i="6"/>
  <c r="F39" i="6"/>
  <c r="G57" i="6"/>
  <c r="G56" i="6"/>
  <c r="G55" i="6"/>
  <c r="G54" i="6"/>
  <c r="G53" i="6"/>
  <c r="G52" i="6"/>
  <c r="G51" i="6"/>
  <c r="G50" i="6"/>
  <c r="G49" i="6"/>
  <c r="G48" i="6"/>
  <c r="G47" i="6"/>
  <c r="G46" i="6"/>
  <c r="G45" i="6"/>
  <c r="G44" i="6"/>
  <c r="G43" i="6"/>
  <c r="G42" i="6"/>
  <c r="G41" i="6"/>
  <c r="G40" i="6"/>
  <c r="G39" i="6"/>
  <c r="G38" i="6"/>
  <c r="F57" i="6"/>
  <c r="F56" i="6"/>
  <c r="F55" i="6"/>
  <c r="F54" i="6"/>
  <c r="F53" i="6"/>
  <c r="F52" i="6"/>
  <c r="F51" i="6"/>
  <c r="F50" i="6"/>
  <c r="F49" i="6"/>
  <c r="F48" i="6"/>
  <c r="F47" i="6"/>
  <c r="F46" i="6"/>
  <c r="F45" i="6"/>
  <c r="F44" i="6"/>
  <c r="F43" i="6"/>
  <c r="F42" i="6"/>
  <c r="F41" i="6"/>
  <c r="F40" i="6"/>
  <c r="F38" i="6"/>
  <c r="E57" i="6"/>
  <c r="E56" i="6"/>
  <c r="E55" i="6"/>
  <c r="E54" i="6"/>
  <c r="E53" i="6"/>
  <c r="E52" i="6"/>
  <c r="E51" i="6"/>
  <c r="E50" i="6"/>
  <c r="E49" i="6"/>
  <c r="E48" i="6"/>
  <c r="E47" i="6"/>
  <c r="E46" i="6"/>
  <c r="E45" i="6"/>
  <c r="E44" i="6"/>
  <c r="E43" i="6"/>
  <c r="E42" i="6"/>
  <c r="E41" i="6"/>
  <c r="E40" i="6"/>
  <c r="E39" i="6"/>
  <c r="E38" i="6"/>
  <c r="D57" i="6"/>
  <c r="D56" i="6"/>
  <c r="D55" i="6"/>
  <c r="D54" i="6"/>
  <c r="D53" i="6"/>
  <c r="D52" i="6"/>
  <c r="D51" i="6"/>
  <c r="D50" i="6"/>
  <c r="D49" i="6"/>
  <c r="D48" i="6"/>
  <c r="D47" i="6"/>
  <c r="D46" i="6"/>
  <c r="D45" i="6"/>
  <c r="D44" i="6"/>
  <c r="D43" i="6"/>
  <c r="D42" i="6"/>
  <c r="D41" i="6"/>
  <c r="D40" i="6"/>
  <c r="D39" i="6"/>
  <c r="D38" i="6"/>
  <c r="C56" i="6"/>
  <c r="C54" i="6"/>
  <c r="C52" i="6"/>
  <c r="C50" i="6"/>
  <c r="C48" i="6"/>
  <c r="C46" i="6"/>
  <c r="C44" i="6"/>
  <c r="C42" i="6"/>
  <c r="C40" i="6"/>
  <c r="C38" i="6"/>
  <c r="A56" i="6"/>
  <c r="A54" i="6"/>
  <c r="A52" i="6"/>
  <c r="A50" i="6"/>
  <c r="A48" i="6"/>
  <c r="A46" i="6"/>
  <c r="A44" i="6"/>
  <c r="A42" i="6"/>
  <c r="A40" i="6"/>
  <c r="A38" i="6"/>
  <c r="C6" i="17"/>
  <c r="B6" i="17"/>
  <c r="A6" i="17"/>
  <c r="C6" i="15"/>
  <c r="B6" i="15"/>
  <c r="A6" i="15"/>
  <c r="C6" i="13"/>
  <c r="C6" i="14"/>
  <c r="B6" i="14"/>
  <c r="A6" i="14"/>
  <c r="B6" i="13"/>
  <c r="A6" i="13"/>
  <c r="C6" i="12"/>
  <c r="B6" i="12"/>
  <c r="A6" i="12"/>
  <c r="C6" i="11"/>
  <c r="B6" i="11"/>
  <c r="A6" i="11"/>
  <c r="C6" i="10"/>
  <c r="B6" i="10"/>
  <c r="A6" i="10"/>
  <c r="D258" i="6"/>
  <c r="C258" i="6"/>
  <c r="A258" i="6"/>
  <c r="D230" i="6"/>
  <c r="C230" i="6"/>
  <c r="A230" i="6"/>
  <c r="D202" i="6"/>
  <c r="C202" i="6"/>
  <c r="A202" i="6"/>
  <c r="D174" i="6"/>
  <c r="C174" i="6"/>
  <c r="A174" i="6"/>
  <c r="D146" i="6"/>
  <c r="C146" i="6"/>
  <c r="A146" i="6"/>
  <c r="D118" i="6"/>
  <c r="C118" i="6"/>
  <c r="A118" i="6"/>
  <c r="D90" i="6"/>
  <c r="C90" i="6"/>
  <c r="A90" i="6"/>
  <c r="D62" i="6"/>
  <c r="C62" i="6"/>
  <c r="A62" i="6"/>
  <c r="A28" i="6"/>
  <c r="A26" i="6"/>
  <c r="A24" i="6"/>
  <c r="A22" i="6"/>
  <c r="A20" i="6"/>
  <c r="A18" i="6"/>
  <c r="A16" i="6"/>
  <c r="A14" i="6"/>
  <c r="A12" i="6"/>
  <c r="A10" i="6"/>
  <c r="D6" i="6"/>
  <c r="C6" i="6"/>
  <c r="A6" i="6"/>
  <c r="I27" i="6"/>
  <c r="I26" i="6"/>
  <c r="I25" i="6"/>
  <c r="I24" i="6"/>
  <c r="I23" i="6"/>
  <c r="I22" i="6"/>
  <c r="I21" i="6"/>
  <c r="I20" i="6"/>
  <c r="I19" i="6"/>
  <c r="I18" i="6"/>
  <c r="I17" i="6"/>
  <c r="I16" i="6"/>
  <c r="G29" i="6"/>
  <c r="G28" i="6"/>
  <c r="G27" i="6"/>
  <c r="G26" i="6"/>
  <c r="G25" i="6"/>
  <c r="G24" i="6"/>
  <c r="G23" i="6"/>
  <c r="G22" i="6"/>
  <c r="G21" i="6"/>
  <c r="G20" i="6"/>
  <c r="G19" i="6"/>
  <c r="G18" i="6"/>
  <c r="G17" i="6"/>
  <c r="G16" i="6"/>
  <c r="G15" i="6"/>
  <c r="G14" i="6"/>
  <c r="G13" i="6"/>
  <c r="G12" i="6"/>
  <c r="G11" i="6"/>
  <c r="G10" i="6"/>
  <c r="F29" i="6"/>
  <c r="F28" i="6"/>
  <c r="F27" i="6"/>
  <c r="F26" i="6"/>
  <c r="F25" i="6"/>
  <c r="F24" i="6"/>
  <c r="F23" i="6"/>
  <c r="F22" i="6"/>
  <c r="F21" i="6"/>
  <c r="F20" i="6"/>
  <c r="F19" i="6"/>
  <c r="F18" i="6"/>
  <c r="F17" i="6"/>
  <c r="F16" i="6"/>
  <c r="F15" i="6"/>
  <c r="F14" i="6"/>
  <c r="F13" i="6"/>
  <c r="F12" i="6"/>
  <c r="F11" i="6"/>
  <c r="F10" i="6"/>
  <c r="E29" i="6"/>
  <c r="E28" i="6"/>
  <c r="E27" i="6"/>
  <c r="E26" i="6"/>
  <c r="E25" i="6"/>
  <c r="E24" i="6"/>
  <c r="E23" i="6"/>
  <c r="E22" i="6"/>
  <c r="E21" i="6"/>
  <c r="E20" i="6"/>
  <c r="E19" i="6"/>
  <c r="E18" i="6"/>
  <c r="E17" i="6"/>
  <c r="E16" i="6"/>
  <c r="E15" i="6"/>
  <c r="E14" i="6"/>
  <c r="E13" i="6"/>
  <c r="E12" i="6"/>
  <c r="E11" i="6"/>
  <c r="E10" i="6"/>
  <c r="D29" i="6"/>
  <c r="D28" i="6"/>
  <c r="D27" i="6"/>
  <c r="D26" i="6"/>
  <c r="D25" i="6"/>
  <c r="D24" i="6"/>
  <c r="D23" i="6"/>
  <c r="D22" i="6"/>
  <c r="D21" i="6"/>
  <c r="D20" i="6"/>
  <c r="D19" i="6"/>
  <c r="D18" i="6"/>
  <c r="D17" i="6"/>
  <c r="D16" i="6"/>
  <c r="D15" i="6"/>
  <c r="D14" i="6"/>
  <c r="D13" i="6"/>
  <c r="D12" i="6"/>
  <c r="D11" i="6"/>
  <c r="D10" i="6"/>
  <c r="C20" i="6"/>
  <c r="C18" i="6"/>
  <c r="C28" i="6"/>
  <c r="C26" i="6"/>
  <c r="C24" i="6"/>
  <c r="C22" i="6"/>
  <c r="C16" i="6"/>
  <c r="C14" i="6"/>
  <c r="C12" i="6"/>
  <c r="C10" i="6"/>
  <c r="C34" i="6"/>
  <c r="D34" i="6"/>
  <c r="A34" i="6"/>
  <c r="BQ137" i="17"/>
  <c r="BP137" i="17"/>
  <c r="BO137" i="17"/>
  <c r="BN137" i="17"/>
  <c r="BM137" i="17"/>
  <c r="BL137" i="17"/>
  <c r="BK137" i="17"/>
  <c r="BJ137" i="17"/>
  <c r="BI137" i="17"/>
  <c r="BH137" i="17"/>
  <c r="BG137" i="17"/>
  <c r="BF137" i="17"/>
  <c r="BE137" i="17"/>
  <c r="BD137" i="17"/>
  <c r="BC137" i="17"/>
  <c r="BB137" i="17"/>
  <c r="BA137" i="17"/>
  <c r="BQ136" i="17"/>
  <c r="BP136" i="17"/>
  <c r="BO136" i="17"/>
  <c r="BN136" i="17"/>
  <c r="BM136" i="17"/>
  <c r="BL136" i="17"/>
  <c r="BK136" i="17"/>
  <c r="BJ136" i="17"/>
  <c r="BI136" i="17"/>
  <c r="BH136" i="17"/>
  <c r="BG136" i="17"/>
  <c r="BF136" i="17"/>
  <c r="BE136" i="17"/>
  <c r="BD136" i="17"/>
  <c r="BC136" i="17"/>
  <c r="BB136" i="17"/>
  <c r="BA136" i="17"/>
  <c r="AY136" i="17"/>
  <c r="BQ135" i="17"/>
  <c r="BP135" i="17"/>
  <c r="BO135" i="17"/>
  <c r="BN135" i="17"/>
  <c r="BM135" i="17"/>
  <c r="BL135" i="17"/>
  <c r="BK135" i="17"/>
  <c r="BJ135" i="17"/>
  <c r="BI135" i="17"/>
  <c r="BH135" i="17"/>
  <c r="BG135" i="17"/>
  <c r="BF135" i="17"/>
  <c r="BE135" i="17"/>
  <c r="BD135" i="17"/>
  <c r="BC135" i="17"/>
  <c r="BB135" i="17"/>
  <c r="BA135" i="17"/>
  <c r="BQ134" i="17"/>
  <c r="BP134" i="17"/>
  <c r="BO134" i="17"/>
  <c r="BN134" i="17"/>
  <c r="BM134" i="17"/>
  <c r="BL134" i="17"/>
  <c r="BK134" i="17"/>
  <c r="BJ134" i="17"/>
  <c r="BI134" i="17"/>
  <c r="BH134" i="17"/>
  <c r="BG134" i="17"/>
  <c r="BF134" i="17"/>
  <c r="BE134" i="17"/>
  <c r="BD134" i="17"/>
  <c r="BC134" i="17"/>
  <c r="BB134" i="17"/>
  <c r="BA134" i="17"/>
  <c r="AZ134" i="17"/>
  <c r="BS134" i="17" s="1"/>
  <c r="BS133" i="17"/>
  <c r="BQ133" i="17"/>
  <c r="BP133" i="17"/>
  <c r="BO133" i="17"/>
  <c r="BN133" i="17"/>
  <c r="BM133" i="17"/>
  <c r="BL133" i="17"/>
  <c r="BK133" i="17"/>
  <c r="BJ133" i="17"/>
  <c r="BI133" i="17"/>
  <c r="BH133" i="17"/>
  <c r="BG133" i="17"/>
  <c r="BF133" i="17"/>
  <c r="BE133" i="17"/>
  <c r="BD133" i="17"/>
  <c r="BC133" i="17"/>
  <c r="BB133" i="17"/>
  <c r="BA133" i="17"/>
  <c r="AZ133" i="17"/>
  <c r="BQ132" i="17"/>
  <c r="BP132" i="17"/>
  <c r="BO132" i="17"/>
  <c r="BN132" i="17"/>
  <c r="BM132" i="17"/>
  <c r="BL132" i="17"/>
  <c r="BK132" i="17"/>
  <c r="BJ132" i="17"/>
  <c r="BI132" i="17"/>
  <c r="BH132" i="17"/>
  <c r="BG132" i="17"/>
  <c r="BF132" i="17"/>
  <c r="BE132" i="17"/>
  <c r="BD132" i="17"/>
  <c r="BC132" i="17"/>
  <c r="BB132" i="17"/>
  <c r="BA132" i="17"/>
  <c r="BQ131" i="17"/>
  <c r="BP131" i="17"/>
  <c r="BO131" i="17"/>
  <c r="BN131" i="17"/>
  <c r="BM131" i="17"/>
  <c r="BL131" i="17"/>
  <c r="BK131" i="17"/>
  <c r="BJ131" i="17"/>
  <c r="BI131" i="17"/>
  <c r="BH131" i="17"/>
  <c r="BG131" i="17"/>
  <c r="BF131" i="17"/>
  <c r="BE131" i="17"/>
  <c r="BD131" i="17"/>
  <c r="BC131" i="17"/>
  <c r="BB131" i="17"/>
  <c r="BA131" i="17"/>
  <c r="BQ130" i="17"/>
  <c r="BP130" i="17"/>
  <c r="BO130" i="17"/>
  <c r="BN130" i="17"/>
  <c r="BM130" i="17"/>
  <c r="BL130" i="17"/>
  <c r="BK130" i="17"/>
  <c r="BJ130" i="17"/>
  <c r="BI130" i="17"/>
  <c r="BH130" i="17"/>
  <c r="BG130" i="17"/>
  <c r="BF130" i="17"/>
  <c r="BE130" i="17"/>
  <c r="BD130" i="17"/>
  <c r="BC130" i="17"/>
  <c r="BB130" i="17"/>
  <c r="BA130" i="17"/>
  <c r="AZ130" i="17"/>
  <c r="BQ129" i="17"/>
  <c r="BP129" i="17"/>
  <c r="BO129" i="17"/>
  <c r="BN129" i="17"/>
  <c r="BM129" i="17"/>
  <c r="BL129" i="17"/>
  <c r="BK129" i="17"/>
  <c r="BJ129" i="17"/>
  <c r="BI129" i="17"/>
  <c r="BH129" i="17"/>
  <c r="BG129" i="17"/>
  <c r="BF129" i="17"/>
  <c r="BE129" i="17"/>
  <c r="BD129" i="17"/>
  <c r="BC129" i="17"/>
  <c r="BB129" i="17"/>
  <c r="BA129" i="17"/>
  <c r="BQ128" i="17"/>
  <c r="BP128" i="17"/>
  <c r="BO128" i="17"/>
  <c r="BN128" i="17"/>
  <c r="BM128" i="17"/>
  <c r="BL128" i="17"/>
  <c r="BK128" i="17"/>
  <c r="BJ128" i="17"/>
  <c r="BI128" i="17"/>
  <c r="BH128" i="17"/>
  <c r="BG128" i="17"/>
  <c r="BF128" i="17"/>
  <c r="BE128" i="17"/>
  <c r="BD128" i="17"/>
  <c r="BC128" i="17"/>
  <c r="BB128" i="17"/>
  <c r="BA128" i="17"/>
  <c r="BQ127" i="17"/>
  <c r="BP127" i="17"/>
  <c r="BO127" i="17"/>
  <c r="BN127" i="17"/>
  <c r="BM127" i="17"/>
  <c r="BL127" i="17"/>
  <c r="BK127" i="17"/>
  <c r="BJ127" i="17"/>
  <c r="BI127" i="17"/>
  <c r="BH127" i="17"/>
  <c r="BG127" i="17"/>
  <c r="BF127" i="17"/>
  <c r="BE127" i="17"/>
  <c r="BD127" i="17"/>
  <c r="BC127" i="17"/>
  <c r="BB127" i="17"/>
  <c r="BA127" i="17"/>
  <c r="AZ127" i="17"/>
  <c r="AV127" i="17"/>
  <c r="BQ125" i="17"/>
  <c r="BP125" i="17"/>
  <c r="BO125" i="17"/>
  <c r="BN125" i="17"/>
  <c r="BM125" i="17"/>
  <c r="BL125" i="17"/>
  <c r="BK125" i="17"/>
  <c r="BJ125" i="17"/>
  <c r="BI125" i="17"/>
  <c r="BH125" i="17"/>
  <c r="BG125" i="17"/>
  <c r="BF125" i="17"/>
  <c r="BE125" i="17"/>
  <c r="BD125" i="17"/>
  <c r="BC125" i="17"/>
  <c r="BB125" i="17"/>
  <c r="BA125" i="17"/>
  <c r="BQ124" i="17"/>
  <c r="BP124" i="17"/>
  <c r="BO124" i="17"/>
  <c r="BN124" i="17"/>
  <c r="BM124" i="17"/>
  <c r="BL124" i="17"/>
  <c r="BK124" i="17"/>
  <c r="BJ124" i="17"/>
  <c r="BI124" i="17"/>
  <c r="BH124" i="17"/>
  <c r="BG124" i="17"/>
  <c r="BF124" i="17"/>
  <c r="BE124" i="17"/>
  <c r="BD124" i="17"/>
  <c r="BC124" i="17"/>
  <c r="BB124" i="17"/>
  <c r="BA124" i="17"/>
  <c r="AY124" i="17"/>
  <c r="BQ123" i="17"/>
  <c r="BP123" i="17"/>
  <c r="BO123" i="17"/>
  <c r="BN123" i="17"/>
  <c r="BM123" i="17"/>
  <c r="BL123" i="17"/>
  <c r="BK123" i="17"/>
  <c r="BJ123" i="17"/>
  <c r="BI123" i="17"/>
  <c r="BH123" i="17"/>
  <c r="BG123" i="17"/>
  <c r="BF123" i="17"/>
  <c r="BE123" i="17"/>
  <c r="BD123" i="17"/>
  <c r="BC123" i="17"/>
  <c r="BB123" i="17"/>
  <c r="BA123" i="17"/>
  <c r="BQ122" i="17"/>
  <c r="BP122" i="17"/>
  <c r="BO122" i="17"/>
  <c r="BN122" i="17"/>
  <c r="BM122" i="17"/>
  <c r="BL122" i="17"/>
  <c r="BK122" i="17"/>
  <c r="BJ122" i="17"/>
  <c r="BI122" i="17"/>
  <c r="BH122" i="17"/>
  <c r="BG122" i="17"/>
  <c r="BF122" i="17"/>
  <c r="BE122" i="17"/>
  <c r="BD122" i="17"/>
  <c r="BC122" i="17"/>
  <c r="BB122" i="17"/>
  <c r="BA122" i="17"/>
  <c r="AZ122" i="17"/>
  <c r="BS122" i="17"/>
  <c r="BS121" i="17"/>
  <c r="BQ121" i="17"/>
  <c r="BP121" i="17"/>
  <c r="BO121" i="17"/>
  <c r="BN121" i="17"/>
  <c r="BM121" i="17"/>
  <c r="BL121" i="17"/>
  <c r="BK121" i="17"/>
  <c r="BJ121" i="17"/>
  <c r="BI121" i="17"/>
  <c r="BH121" i="17"/>
  <c r="BG121" i="17"/>
  <c r="BF121" i="17"/>
  <c r="BE121" i="17"/>
  <c r="BD121" i="17"/>
  <c r="BC121" i="17"/>
  <c r="BB121" i="17"/>
  <c r="BA121" i="17"/>
  <c r="AZ121" i="17"/>
  <c r="BQ120" i="17"/>
  <c r="BP120" i="17"/>
  <c r="BO120" i="17"/>
  <c r="BN120" i="17"/>
  <c r="BM120" i="17"/>
  <c r="BL120" i="17"/>
  <c r="BK120" i="17"/>
  <c r="BJ120" i="17"/>
  <c r="BI120" i="17"/>
  <c r="BH120" i="17"/>
  <c r="BG120" i="17"/>
  <c r="BF120" i="17"/>
  <c r="BE120" i="17"/>
  <c r="BD120" i="17"/>
  <c r="BC120" i="17"/>
  <c r="BB120" i="17"/>
  <c r="BA120" i="17"/>
  <c r="BQ119" i="17"/>
  <c r="BP119" i="17"/>
  <c r="BO119" i="17"/>
  <c r="BN119" i="17"/>
  <c r="BM119" i="17"/>
  <c r="BL119" i="17"/>
  <c r="BK119" i="17"/>
  <c r="BJ119" i="17"/>
  <c r="BI119" i="17"/>
  <c r="BH119" i="17"/>
  <c r="BG119" i="17"/>
  <c r="BF119" i="17"/>
  <c r="BE119" i="17"/>
  <c r="BD119" i="17"/>
  <c r="BC119" i="17"/>
  <c r="BB119" i="17"/>
  <c r="BA119" i="17"/>
  <c r="BQ118" i="17"/>
  <c r="BP118" i="17"/>
  <c r="BO118" i="17"/>
  <c r="BN118" i="17"/>
  <c r="BM118" i="17"/>
  <c r="BL118" i="17"/>
  <c r="BK118" i="17"/>
  <c r="BJ118" i="17"/>
  <c r="BI118" i="17"/>
  <c r="BH118" i="17"/>
  <c r="BG118" i="17"/>
  <c r="BF118" i="17"/>
  <c r="BE118" i="17"/>
  <c r="BD118" i="17"/>
  <c r="BC118" i="17"/>
  <c r="BB118" i="17"/>
  <c r="BA118" i="17"/>
  <c r="AZ118" i="17"/>
  <c r="BQ117" i="17"/>
  <c r="BP117" i="17"/>
  <c r="BO117" i="17"/>
  <c r="BN117" i="17"/>
  <c r="BM117" i="17"/>
  <c r="BL117" i="17"/>
  <c r="BK117" i="17"/>
  <c r="BJ117" i="17"/>
  <c r="BI117" i="17"/>
  <c r="BH117" i="17"/>
  <c r="BG117" i="17"/>
  <c r="BF117" i="17"/>
  <c r="BE117" i="17"/>
  <c r="BD117" i="17"/>
  <c r="BC117" i="17"/>
  <c r="BB117" i="17"/>
  <c r="BA117" i="17"/>
  <c r="BQ116" i="17"/>
  <c r="BP116" i="17"/>
  <c r="BO116" i="17"/>
  <c r="BN116" i="17"/>
  <c r="BM116" i="17"/>
  <c r="BL116" i="17"/>
  <c r="BK116" i="17"/>
  <c r="BJ116" i="17"/>
  <c r="BI116" i="17"/>
  <c r="BH116" i="17"/>
  <c r="BG116" i="17"/>
  <c r="BF116" i="17"/>
  <c r="BE116" i="17"/>
  <c r="BD116" i="17"/>
  <c r="BC116" i="17"/>
  <c r="BB116" i="17"/>
  <c r="BA116" i="17"/>
  <c r="BQ115" i="17"/>
  <c r="BP115" i="17"/>
  <c r="BO115" i="17"/>
  <c r="BN115" i="17"/>
  <c r="BM115" i="17"/>
  <c r="BL115" i="17"/>
  <c r="BK115" i="17"/>
  <c r="BJ115" i="17"/>
  <c r="BI115" i="17"/>
  <c r="BH115" i="17"/>
  <c r="BG115" i="17"/>
  <c r="BF115" i="17"/>
  <c r="BE115" i="17"/>
  <c r="BD115" i="17"/>
  <c r="BC115" i="17"/>
  <c r="BB115" i="17"/>
  <c r="BA115" i="17"/>
  <c r="AZ115" i="17"/>
  <c r="AV115" i="17"/>
  <c r="BQ113" i="17"/>
  <c r="BP113" i="17"/>
  <c r="BO113" i="17"/>
  <c r="BN113" i="17"/>
  <c r="BM113" i="17"/>
  <c r="BL113" i="17"/>
  <c r="BK113" i="17"/>
  <c r="BJ113" i="17"/>
  <c r="BI113" i="17"/>
  <c r="BH113" i="17"/>
  <c r="BG113" i="17"/>
  <c r="BF113" i="17"/>
  <c r="BE113" i="17"/>
  <c r="BD113" i="17"/>
  <c r="BC113" i="17"/>
  <c r="BB113" i="17"/>
  <c r="BA113" i="17"/>
  <c r="BQ112" i="17"/>
  <c r="BP112" i="17"/>
  <c r="BO112" i="17"/>
  <c r="BN112" i="17"/>
  <c r="BM112" i="17"/>
  <c r="BL112" i="17"/>
  <c r="BK112" i="17"/>
  <c r="BJ112" i="17"/>
  <c r="BI112" i="17"/>
  <c r="BH112" i="17"/>
  <c r="BG112" i="17"/>
  <c r="BF112" i="17"/>
  <c r="BE112" i="17"/>
  <c r="BD112" i="17"/>
  <c r="BC112" i="17"/>
  <c r="BB112" i="17"/>
  <c r="BA112" i="17"/>
  <c r="AY112" i="17"/>
  <c r="BQ111" i="17"/>
  <c r="BP111" i="17"/>
  <c r="BO111" i="17"/>
  <c r="BN111" i="17"/>
  <c r="BM111" i="17"/>
  <c r="BL111" i="17"/>
  <c r="BK111" i="17"/>
  <c r="BJ111" i="17"/>
  <c r="BI111" i="17"/>
  <c r="BH111" i="17"/>
  <c r="BG111" i="17"/>
  <c r="BF111" i="17"/>
  <c r="BE111" i="17"/>
  <c r="BD111" i="17"/>
  <c r="BC111" i="17"/>
  <c r="BB111" i="17"/>
  <c r="BA111" i="17"/>
  <c r="BQ110" i="17"/>
  <c r="BP110" i="17"/>
  <c r="BO110" i="17"/>
  <c r="BN110" i="17"/>
  <c r="BM110" i="17"/>
  <c r="BL110" i="17"/>
  <c r="BK110" i="17"/>
  <c r="BJ110" i="17"/>
  <c r="BI110" i="17"/>
  <c r="BH110" i="17"/>
  <c r="BG110" i="17"/>
  <c r="BF110" i="17"/>
  <c r="BE110" i="17"/>
  <c r="BD110" i="17"/>
  <c r="BC110" i="17"/>
  <c r="BB110" i="17"/>
  <c r="BA110" i="17"/>
  <c r="AZ110" i="17"/>
  <c r="BS110" i="17" s="1"/>
  <c r="BS109" i="17"/>
  <c r="BQ109" i="17"/>
  <c r="BP109" i="17"/>
  <c r="BO109" i="17"/>
  <c r="BN109" i="17"/>
  <c r="BM109" i="17"/>
  <c r="BL109" i="17"/>
  <c r="BK109" i="17"/>
  <c r="BJ109" i="17"/>
  <c r="BI109" i="17"/>
  <c r="BH109" i="17"/>
  <c r="BG109" i="17"/>
  <c r="BF109" i="17"/>
  <c r="BE109" i="17"/>
  <c r="BD109" i="17"/>
  <c r="BC109" i="17"/>
  <c r="BB109" i="17"/>
  <c r="BA109" i="17"/>
  <c r="AZ109" i="17"/>
  <c r="BQ108" i="17"/>
  <c r="BP108" i="17"/>
  <c r="BO108" i="17"/>
  <c r="BN108" i="17"/>
  <c r="BM108" i="17"/>
  <c r="BL108" i="17"/>
  <c r="BK108" i="17"/>
  <c r="BJ108" i="17"/>
  <c r="BI108" i="17"/>
  <c r="BH108" i="17"/>
  <c r="BG108" i="17"/>
  <c r="BF108" i="17"/>
  <c r="BE108" i="17"/>
  <c r="BD108" i="17"/>
  <c r="BC108" i="17"/>
  <c r="BB108" i="17"/>
  <c r="BA108" i="17"/>
  <c r="BQ107" i="17"/>
  <c r="BP107" i="17"/>
  <c r="BO107" i="17"/>
  <c r="BN107" i="17"/>
  <c r="BM107" i="17"/>
  <c r="BL107" i="17"/>
  <c r="BK107" i="17"/>
  <c r="BJ107" i="17"/>
  <c r="BI107" i="17"/>
  <c r="BH107" i="17"/>
  <c r="BG107" i="17"/>
  <c r="BF107" i="17"/>
  <c r="BE107" i="17"/>
  <c r="BD107" i="17"/>
  <c r="BC107" i="17"/>
  <c r="BB107" i="17"/>
  <c r="BA107" i="17"/>
  <c r="BQ106" i="17"/>
  <c r="BP106" i="17"/>
  <c r="BO106" i="17"/>
  <c r="BN106" i="17"/>
  <c r="BM106" i="17"/>
  <c r="BL106" i="17"/>
  <c r="BK106" i="17"/>
  <c r="BJ106" i="17"/>
  <c r="BI106" i="17"/>
  <c r="BH106" i="17"/>
  <c r="BG106" i="17"/>
  <c r="BF106" i="17"/>
  <c r="BE106" i="17"/>
  <c r="BD106" i="17"/>
  <c r="BC106" i="17"/>
  <c r="BB106" i="17"/>
  <c r="BA106" i="17"/>
  <c r="AZ106" i="17"/>
  <c r="BQ105" i="17"/>
  <c r="BP105" i="17"/>
  <c r="BO105" i="17"/>
  <c r="BN105" i="17"/>
  <c r="BM105" i="17"/>
  <c r="BL105" i="17"/>
  <c r="BK105" i="17"/>
  <c r="BJ105" i="17"/>
  <c r="BI105" i="17"/>
  <c r="BH105" i="17"/>
  <c r="BG105" i="17"/>
  <c r="BF105" i="17"/>
  <c r="BE105" i="17"/>
  <c r="BD105" i="17"/>
  <c r="BC105" i="17"/>
  <c r="BB105" i="17"/>
  <c r="BA105" i="17"/>
  <c r="BQ104" i="17"/>
  <c r="BP104" i="17"/>
  <c r="BO104" i="17"/>
  <c r="BN104" i="17"/>
  <c r="BM104" i="17"/>
  <c r="BL104" i="17"/>
  <c r="BK104" i="17"/>
  <c r="BJ104" i="17"/>
  <c r="BI104" i="17"/>
  <c r="BH104" i="17"/>
  <c r="BG104" i="17"/>
  <c r="BF104" i="17"/>
  <c r="BE104" i="17"/>
  <c r="BD104" i="17"/>
  <c r="BC104" i="17"/>
  <c r="BB104" i="17"/>
  <c r="BA104" i="17"/>
  <c r="BQ103" i="17"/>
  <c r="BP103" i="17"/>
  <c r="BO103" i="17"/>
  <c r="BN103" i="17"/>
  <c r="BM103" i="17"/>
  <c r="BL103" i="17"/>
  <c r="BK103" i="17"/>
  <c r="BJ103" i="17"/>
  <c r="BI103" i="17"/>
  <c r="BH103" i="17"/>
  <c r="BG103" i="17"/>
  <c r="BF103" i="17"/>
  <c r="BE103" i="17"/>
  <c r="BD103" i="17"/>
  <c r="BC103" i="17"/>
  <c r="BB103" i="17"/>
  <c r="BA103" i="17"/>
  <c r="AZ103" i="17"/>
  <c r="AV103" i="17"/>
  <c r="V101" i="17"/>
  <c r="U101" i="17"/>
  <c r="T101" i="17"/>
  <c r="S101" i="17"/>
  <c r="R101" i="17"/>
  <c r="Q101" i="17"/>
  <c r="P101" i="17"/>
  <c r="O101" i="17"/>
  <c r="N101" i="17"/>
  <c r="M101" i="17"/>
  <c r="L101" i="17"/>
  <c r="K101" i="17"/>
  <c r="J101" i="17"/>
  <c r="I101" i="17"/>
  <c r="H101" i="17"/>
  <c r="G101" i="17"/>
  <c r="F101" i="17"/>
  <c r="B101" i="17"/>
  <c r="A101" i="17"/>
  <c r="BQ101" i="17"/>
  <c r="BP101" i="17"/>
  <c r="BO101" i="17"/>
  <c r="BN101" i="17"/>
  <c r="BM101" i="17"/>
  <c r="BL101" i="17"/>
  <c r="BK101" i="17"/>
  <c r="BJ101" i="17"/>
  <c r="BI101" i="17"/>
  <c r="BH101" i="17"/>
  <c r="BG101" i="17"/>
  <c r="BF101" i="17"/>
  <c r="BE101" i="17"/>
  <c r="BD101" i="17"/>
  <c r="BC101" i="17"/>
  <c r="BB101" i="17"/>
  <c r="BA101" i="17"/>
  <c r="X100" i="17"/>
  <c r="X101" i="17"/>
  <c r="B100" i="17"/>
  <c r="A100" i="17"/>
  <c r="BQ100" i="17"/>
  <c r="BP100" i="17"/>
  <c r="BO100" i="17"/>
  <c r="BN100" i="17"/>
  <c r="BM100" i="17"/>
  <c r="BL100" i="17"/>
  <c r="BK100" i="17"/>
  <c r="BJ100" i="17"/>
  <c r="BI100" i="17"/>
  <c r="BH100" i="17"/>
  <c r="BG100" i="17"/>
  <c r="BF100" i="17"/>
  <c r="BE100" i="17"/>
  <c r="BD100" i="17"/>
  <c r="BC100" i="17"/>
  <c r="BB100" i="17"/>
  <c r="BA100" i="17"/>
  <c r="AY100" i="17"/>
  <c r="V99" i="17"/>
  <c r="U99" i="17"/>
  <c r="T99" i="17"/>
  <c r="S99" i="17"/>
  <c r="R99" i="17"/>
  <c r="Q99" i="17"/>
  <c r="P99" i="17"/>
  <c r="O99" i="17"/>
  <c r="N99" i="17"/>
  <c r="M99" i="17"/>
  <c r="L99" i="17"/>
  <c r="K99" i="17"/>
  <c r="J99" i="17"/>
  <c r="I99" i="17"/>
  <c r="H99" i="17"/>
  <c r="G99" i="17"/>
  <c r="F99" i="17"/>
  <c r="B99" i="17"/>
  <c r="A99" i="17"/>
  <c r="BQ99" i="17"/>
  <c r="BP99" i="17"/>
  <c r="BO99" i="17"/>
  <c r="BN99" i="17"/>
  <c r="BM99" i="17"/>
  <c r="BL99" i="17"/>
  <c r="BK99" i="17"/>
  <c r="BJ99" i="17"/>
  <c r="BI99" i="17"/>
  <c r="BH99" i="17"/>
  <c r="BG99" i="17"/>
  <c r="BF99" i="17"/>
  <c r="BE99" i="17"/>
  <c r="BD99" i="17"/>
  <c r="BC99" i="17"/>
  <c r="BB99" i="17"/>
  <c r="BA99" i="17"/>
  <c r="Y98" i="17"/>
  <c r="Y100" i="17"/>
  <c r="X98" i="17"/>
  <c r="X99" i="17"/>
  <c r="B98" i="17"/>
  <c r="A98" i="17"/>
  <c r="BQ98" i="17"/>
  <c r="BP98" i="17"/>
  <c r="BO98" i="17"/>
  <c r="BN98" i="17"/>
  <c r="BM98" i="17"/>
  <c r="BL98" i="17"/>
  <c r="BK98" i="17"/>
  <c r="BJ98" i="17"/>
  <c r="BI98" i="17"/>
  <c r="BH98" i="17"/>
  <c r="BG98" i="17"/>
  <c r="BF98" i="17"/>
  <c r="BE98" i="17"/>
  <c r="BD98" i="17"/>
  <c r="BC98" i="17"/>
  <c r="BB98" i="17"/>
  <c r="BA98" i="17"/>
  <c r="AZ98" i="17"/>
  <c r="BS98" i="17" s="1"/>
  <c r="V97" i="17"/>
  <c r="U97" i="17"/>
  <c r="T97" i="17"/>
  <c r="S97" i="17"/>
  <c r="R97" i="17"/>
  <c r="Q97" i="17"/>
  <c r="P97" i="17"/>
  <c r="O97" i="17"/>
  <c r="N97" i="17"/>
  <c r="M97" i="17"/>
  <c r="L97" i="17"/>
  <c r="K97" i="17"/>
  <c r="J97" i="17"/>
  <c r="I97" i="17"/>
  <c r="H97" i="17"/>
  <c r="G97" i="17"/>
  <c r="F97" i="17"/>
  <c r="B97" i="17"/>
  <c r="A97" i="17"/>
  <c r="BS97" i="17"/>
  <c r="BQ97" i="17"/>
  <c r="BP97" i="17"/>
  <c r="BO97" i="17"/>
  <c r="BN97" i="17"/>
  <c r="BM97" i="17"/>
  <c r="BL97" i="17"/>
  <c r="BK97" i="17"/>
  <c r="BJ97" i="17"/>
  <c r="BI97" i="17"/>
  <c r="BH97" i="17"/>
  <c r="BG97" i="17"/>
  <c r="BF97" i="17"/>
  <c r="BE97" i="17"/>
  <c r="BD97" i="17"/>
  <c r="BC97" i="17"/>
  <c r="BB97" i="17"/>
  <c r="BA97" i="17"/>
  <c r="AZ97" i="17"/>
  <c r="X96" i="17"/>
  <c r="X97" i="17" s="1"/>
  <c r="B96" i="17"/>
  <c r="A96" i="17"/>
  <c r="BQ96" i="17"/>
  <c r="BP96" i="17"/>
  <c r="BO96" i="17"/>
  <c r="BN96" i="17"/>
  <c r="BM96" i="17"/>
  <c r="BL96" i="17"/>
  <c r="BK96" i="17"/>
  <c r="BJ96" i="17"/>
  <c r="BI96" i="17"/>
  <c r="BH96" i="17"/>
  <c r="BG96" i="17"/>
  <c r="BF96" i="17"/>
  <c r="BE96" i="17"/>
  <c r="BD96" i="17"/>
  <c r="BC96" i="17"/>
  <c r="BB96" i="17"/>
  <c r="BA96" i="17"/>
  <c r="V95" i="17"/>
  <c r="U95" i="17"/>
  <c r="T95" i="17"/>
  <c r="S95" i="17"/>
  <c r="R95" i="17"/>
  <c r="Q95" i="17"/>
  <c r="P95" i="17"/>
  <c r="O95" i="17"/>
  <c r="N95" i="17"/>
  <c r="M95" i="17"/>
  <c r="L95" i="17"/>
  <c r="K95" i="17"/>
  <c r="J95" i="17"/>
  <c r="I95" i="17"/>
  <c r="H95" i="17"/>
  <c r="G95" i="17"/>
  <c r="F95" i="17"/>
  <c r="B95" i="17"/>
  <c r="A95" i="17"/>
  <c r="BQ95" i="17"/>
  <c r="BP95" i="17"/>
  <c r="BO95" i="17"/>
  <c r="BN95" i="17"/>
  <c r="BM95" i="17"/>
  <c r="BL95" i="17"/>
  <c r="BK95" i="17"/>
  <c r="BJ95" i="17"/>
  <c r="BI95" i="17"/>
  <c r="BH95" i="17"/>
  <c r="BG95" i="17"/>
  <c r="BF95" i="17"/>
  <c r="BE95" i="17"/>
  <c r="BD95" i="17"/>
  <c r="BC95" i="17"/>
  <c r="BB95" i="17"/>
  <c r="BA95" i="17"/>
  <c r="Y94" i="17"/>
  <c r="Y96" i="17" s="1"/>
  <c r="X94" i="17"/>
  <c r="X95" i="17" s="1"/>
  <c r="B94" i="17"/>
  <c r="A94" i="17"/>
  <c r="BQ94" i="17"/>
  <c r="BP94" i="17"/>
  <c r="BO94" i="17"/>
  <c r="BN94" i="17"/>
  <c r="BM94" i="17"/>
  <c r="BL94" i="17"/>
  <c r="BK94" i="17"/>
  <c r="BJ94" i="17"/>
  <c r="BI94" i="17"/>
  <c r="BH94" i="17"/>
  <c r="BG94" i="17"/>
  <c r="BF94" i="17"/>
  <c r="BE94" i="17"/>
  <c r="BD94" i="17"/>
  <c r="BC94" i="17"/>
  <c r="BB94" i="17"/>
  <c r="BA94" i="17"/>
  <c r="AZ94" i="17"/>
  <c r="V93" i="17"/>
  <c r="U93" i="17"/>
  <c r="T93" i="17"/>
  <c r="S93" i="17"/>
  <c r="R93" i="17"/>
  <c r="Q93" i="17"/>
  <c r="P93" i="17"/>
  <c r="O93" i="17"/>
  <c r="N93" i="17"/>
  <c r="M93" i="17"/>
  <c r="L93" i="17"/>
  <c r="K93" i="17"/>
  <c r="J93" i="17"/>
  <c r="I93" i="17"/>
  <c r="H93" i="17"/>
  <c r="G93" i="17"/>
  <c r="F93" i="17"/>
  <c r="B93" i="17"/>
  <c r="A93" i="17"/>
  <c r="BQ93" i="17"/>
  <c r="BP93" i="17"/>
  <c r="BO93" i="17"/>
  <c r="BN93" i="17"/>
  <c r="BM93" i="17"/>
  <c r="BL93" i="17"/>
  <c r="BK93" i="17"/>
  <c r="BJ93" i="17"/>
  <c r="BI93" i="17"/>
  <c r="BH93" i="17"/>
  <c r="BG93" i="17"/>
  <c r="BF93" i="17"/>
  <c r="BE93" i="17"/>
  <c r="BD93" i="17"/>
  <c r="BC93" i="17"/>
  <c r="BB93" i="17"/>
  <c r="BA93" i="17"/>
  <c r="X92" i="17"/>
  <c r="X93" i="17"/>
  <c r="B92" i="17"/>
  <c r="A92" i="17"/>
  <c r="BQ92" i="17"/>
  <c r="BP92" i="17"/>
  <c r="BO92" i="17"/>
  <c r="BN92" i="17"/>
  <c r="BM92" i="17"/>
  <c r="BL92" i="17"/>
  <c r="BK92" i="17"/>
  <c r="BJ92" i="17"/>
  <c r="BI92" i="17"/>
  <c r="BH92" i="17"/>
  <c r="BG92" i="17"/>
  <c r="BF92" i="17"/>
  <c r="BE92" i="17"/>
  <c r="BD92" i="17"/>
  <c r="BC92" i="17"/>
  <c r="BB92" i="17"/>
  <c r="BA92" i="17"/>
  <c r="V91" i="17"/>
  <c r="U91" i="17"/>
  <c r="T91" i="17"/>
  <c r="S91" i="17"/>
  <c r="R91" i="17"/>
  <c r="Q91" i="17"/>
  <c r="P91" i="17"/>
  <c r="O91" i="17"/>
  <c r="N91" i="17"/>
  <c r="M91" i="17"/>
  <c r="L91" i="17"/>
  <c r="K91" i="17"/>
  <c r="J91" i="17"/>
  <c r="I91" i="17"/>
  <c r="H91" i="17"/>
  <c r="G91" i="17"/>
  <c r="F91" i="17"/>
  <c r="B91" i="17"/>
  <c r="A91" i="17"/>
  <c r="BQ91" i="17"/>
  <c r="BP91" i="17"/>
  <c r="BO91" i="17"/>
  <c r="BN91" i="17"/>
  <c r="BM91" i="17"/>
  <c r="BL91" i="17"/>
  <c r="BK91" i="17"/>
  <c r="BJ91" i="17"/>
  <c r="BI91" i="17"/>
  <c r="BH91" i="17"/>
  <c r="BG91" i="17"/>
  <c r="BF91" i="17"/>
  <c r="BE91" i="17"/>
  <c r="BD91" i="17"/>
  <c r="BC91" i="17"/>
  <c r="BB91" i="17"/>
  <c r="BA91" i="17"/>
  <c r="AZ91" i="17"/>
  <c r="AV91" i="17"/>
  <c r="Y90" i="17"/>
  <c r="Y92" i="17" s="1"/>
  <c r="X90" i="17"/>
  <c r="X91" i="17" s="1"/>
  <c r="B90" i="17"/>
  <c r="A90" i="17"/>
  <c r="V89" i="17"/>
  <c r="U89" i="17"/>
  <c r="T89" i="17"/>
  <c r="S89" i="17"/>
  <c r="R89" i="17"/>
  <c r="Q89" i="17"/>
  <c r="P89" i="17"/>
  <c r="O89" i="17"/>
  <c r="N89" i="17"/>
  <c r="M89" i="17"/>
  <c r="L89" i="17"/>
  <c r="K89" i="17"/>
  <c r="J89" i="17"/>
  <c r="I89" i="17"/>
  <c r="H89" i="17"/>
  <c r="G89" i="17"/>
  <c r="F89" i="17"/>
  <c r="B89" i="17"/>
  <c r="A89" i="17"/>
  <c r="BQ89" i="17"/>
  <c r="BP89" i="17"/>
  <c r="BO89" i="17"/>
  <c r="BN89" i="17"/>
  <c r="BM89" i="17"/>
  <c r="BL89" i="17"/>
  <c r="BK89" i="17"/>
  <c r="BJ89" i="17"/>
  <c r="BI89" i="17"/>
  <c r="BH89" i="17"/>
  <c r="BG89" i="17"/>
  <c r="BF89" i="17"/>
  <c r="BE89" i="17"/>
  <c r="BD89" i="17"/>
  <c r="BC89" i="17"/>
  <c r="BB89" i="17"/>
  <c r="BA89" i="17"/>
  <c r="X88" i="17"/>
  <c r="X89" i="17" s="1"/>
  <c r="B88" i="17"/>
  <c r="A88" i="17"/>
  <c r="BQ88" i="17"/>
  <c r="BP88" i="17"/>
  <c r="BO88" i="17"/>
  <c r="BN88" i="17"/>
  <c r="BM88" i="17"/>
  <c r="BL88" i="17"/>
  <c r="BK88" i="17"/>
  <c r="BJ88" i="17"/>
  <c r="BI88" i="17"/>
  <c r="BH88" i="17"/>
  <c r="BG88" i="17"/>
  <c r="BF88" i="17"/>
  <c r="BE88" i="17"/>
  <c r="BD88" i="17"/>
  <c r="BC88" i="17"/>
  <c r="BB88" i="17"/>
  <c r="BA88" i="17"/>
  <c r="AY88" i="17"/>
  <c r="V87" i="17"/>
  <c r="U87" i="17"/>
  <c r="T87" i="17"/>
  <c r="S87" i="17"/>
  <c r="R87" i="17"/>
  <c r="Q87" i="17"/>
  <c r="P87" i="17"/>
  <c r="O87" i="17"/>
  <c r="N87" i="17"/>
  <c r="M87" i="17"/>
  <c r="L87" i="17"/>
  <c r="K87" i="17"/>
  <c r="J87" i="17"/>
  <c r="I87" i="17"/>
  <c r="H87" i="17"/>
  <c r="G87" i="17"/>
  <c r="F87" i="17"/>
  <c r="B87" i="17"/>
  <c r="A87" i="17"/>
  <c r="BQ87" i="17"/>
  <c r="BP87" i="17"/>
  <c r="BO87" i="17"/>
  <c r="BN87" i="17"/>
  <c r="BM87" i="17"/>
  <c r="BL87" i="17"/>
  <c r="BK87" i="17"/>
  <c r="BJ87" i="17"/>
  <c r="BI87" i="17"/>
  <c r="BH87" i="17"/>
  <c r="BG87" i="17"/>
  <c r="BF87" i="17"/>
  <c r="BE87" i="17"/>
  <c r="BD87" i="17"/>
  <c r="BC87" i="17"/>
  <c r="BB87" i="17"/>
  <c r="BA87" i="17"/>
  <c r="Y86" i="17"/>
  <c r="Y88" i="17"/>
  <c r="X86" i="17"/>
  <c r="X87" i="17"/>
  <c r="B86" i="17"/>
  <c r="A86" i="17"/>
  <c r="BQ86" i="17"/>
  <c r="BP86" i="17"/>
  <c r="BO86" i="17"/>
  <c r="BN86" i="17"/>
  <c r="BM86" i="17"/>
  <c r="BL86" i="17"/>
  <c r="BK86" i="17"/>
  <c r="BJ86" i="17"/>
  <c r="BI86" i="17"/>
  <c r="BH86" i="17"/>
  <c r="BG86" i="17"/>
  <c r="BF86" i="17"/>
  <c r="BE86" i="17"/>
  <c r="BD86" i="17"/>
  <c r="BC86" i="17"/>
  <c r="BB86" i="17"/>
  <c r="BA86" i="17"/>
  <c r="AZ86" i="17"/>
  <c r="BS86" i="17" s="1"/>
  <c r="V85" i="17"/>
  <c r="U85" i="17"/>
  <c r="T85" i="17"/>
  <c r="S85" i="17"/>
  <c r="R85" i="17"/>
  <c r="Q85" i="17"/>
  <c r="P85" i="17"/>
  <c r="O85" i="17"/>
  <c r="N85" i="17"/>
  <c r="M85" i="17"/>
  <c r="L85" i="17"/>
  <c r="K85" i="17"/>
  <c r="J85" i="17"/>
  <c r="I85" i="17"/>
  <c r="H85" i="17"/>
  <c r="G85" i="17"/>
  <c r="F85" i="17"/>
  <c r="B85" i="17"/>
  <c r="A85" i="17"/>
  <c r="BS85" i="17"/>
  <c r="BQ85" i="17"/>
  <c r="BP85" i="17"/>
  <c r="BO85" i="17"/>
  <c r="BN85" i="17"/>
  <c r="BM85" i="17"/>
  <c r="BL85" i="17"/>
  <c r="BK85" i="17"/>
  <c r="BJ85" i="17"/>
  <c r="BI85" i="17"/>
  <c r="BH85" i="17"/>
  <c r="BG85" i="17"/>
  <c r="BF85" i="17"/>
  <c r="BE85" i="17"/>
  <c r="BD85" i="17"/>
  <c r="BC85" i="17"/>
  <c r="BB85" i="17"/>
  <c r="BA85" i="17"/>
  <c r="AZ85" i="17"/>
  <c r="X84" i="17"/>
  <c r="X85" i="17" s="1"/>
  <c r="W84" i="17"/>
  <c r="W85" i="17" s="1"/>
  <c r="J273" i="6" s="1"/>
  <c r="B84" i="17"/>
  <c r="A84" i="17"/>
  <c r="BQ84" i="17"/>
  <c r="BP84" i="17"/>
  <c r="BO84" i="17"/>
  <c r="BN84" i="17"/>
  <c r="BM84" i="17"/>
  <c r="BL84" i="17"/>
  <c r="BK84" i="17"/>
  <c r="BJ84" i="17"/>
  <c r="BI84" i="17"/>
  <c r="BH84" i="17"/>
  <c r="BG84" i="17"/>
  <c r="BF84" i="17"/>
  <c r="BE84" i="17"/>
  <c r="BD84" i="17"/>
  <c r="BC84" i="17"/>
  <c r="BB84" i="17"/>
  <c r="BA84" i="17"/>
  <c r="V83" i="17"/>
  <c r="U83" i="17"/>
  <c r="T83" i="17"/>
  <c r="S83" i="17"/>
  <c r="R83" i="17"/>
  <c r="Q83" i="17"/>
  <c r="P83" i="17"/>
  <c r="O83" i="17"/>
  <c r="N83" i="17"/>
  <c r="M83" i="17"/>
  <c r="L83" i="17"/>
  <c r="K83" i="17"/>
  <c r="J83" i="17"/>
  <c r="I83" i="17"/>
  <c r="H83" i="17"/>
  <c r="G83" i="17"/>
  <c r="F83" i="17"/>
  <c r="B83" i="17"/>
  <c r="A83" i="17"/>
  <c r="BQ83" i="17"/>
  <c r="BP83" i="17"/>
  <c r="BO83" i="17"/>
  <c r="BN83" i="17"/>
  <c r="BM83" i="17"/>
  <c r="BL83" i="17"/>
  <c r="BK83" i="17"/>
  <c r="BJ83" i="17"/>
  <c r="BI83" i="17"/>
  <c r="BH83" i="17"/>
  <c r="BG83" i="17"/>
  <c r="BF83" i="17"/>
  <c r="BE83" i="17"/>
  <c r="BD83" i="17"/>
  <c r="BC83" i="17"/>
  <c r="BB83" i="17"/>
  <c r="BA83" i="17"/>
  <c r="Y82" i="17"/>
  <c r="Y84" i="17" s="1"/>
  <c r="X82" i="17"/>
  <c r="X83" i="17" s="1"/>
  <c r="W82" i="17"/>
  <c r="W83" i="17" s="1"/>
  <c r="J272" i="6" s="1"/>
  <c r="B82" i="17"/>
  <c r="A82" i="17"/>
  <c r="BQ82" i="17"/>
  <c r="BP82" i="17"/>
  <c r="BO82" i="17"/>
  <c r="BN82" i="17"/>
  <c r="BM82" i="17"/>
  <c r="BL82" i="17"/>
  <c r="BK82" i="17"/>
  <c r="BJ82" i="17"/>
  <c r="BI82" i="17"/>
  <c r="BH82" i="17"/>
  <c r="BG82" i="17"/>
  <c r="BF82" i="17"/>
  <c r="BE82" i="17"/>
  <c r="BD82" i="17"/>
  <c r="BC82" i="17"/>
  <c r="BB82" i="17"/>
  <c r="BA82" i="17"/>
  <c r="AZ82" i="17"/>
  <c r="V81" i="17"/>
  <c r="U81" i="17"/>
  <c r="T81" i="17"/>
  <c r="S81" i="17"/>
  <c r="R81" i="17"/>
  <c r="Q81" i="17"/>
  <c r="P81" i="17"/>
  <c r="O81" i="17"/>
  <c r="N81" i="17"/>
  <c r="M81" i="17"/>
  <c r="L81" i="17"/>
  <c r="K81" i="17"/>
  <c r="J81" i="17"/>
  <c r="I81" i="17"/>
  <c r="H81" i="17"/>
  <c r="G81" i="17"/>
  <c r="F81" i="17"/>
  <c r="B81" i="17"/>
  <c r="A81" i="17"/>
  <c r="BQ81" i="17"/>
  <c r="BP81" i="17"/>
  <c r="BO81" i="17"/>
  <c r="BN81" i="17"/>
  <c r="BM81" i="17"/>
  <c r="BL81" i="17"/>
  <c r="BK81" i="17"/>
  <c r="BJ81" i="17"/>
  <c r="BI81" i="17"/>
  <c r="BH81" i="17"/>
  <c r="BG81" i="17"/>
  <c r="BF81" i="17"/>
  <c r="BE81" i="17"/>
  <c r="BD81" i="17"/>
  <c r="BC81" i="17"/>
  <c r="BB81" i="17"/>
  <c r="BA81" i="17"/>
  <c r="X80" i="17"/>
  <c r="X81" i="17" s="1"/>
  <c r="W80" i="17"/>
  <c r="W81" i="17" s="1"/>
  <c r="J271" i="6" s="1"/>
  <c r="B80" i="17"/>
  <c r="A80" i="17"/>
  <c r="BQ80" i="17"/>
  <c r="BP80" i="17"/>
  <c r="BO80" i="17"/>
  <c r="BN80" i="17"/>
  <c r="BM80" i="17"/>
  <c r="BL80" i="17"/>
  <c r="BK80" i="17"/>
  <c r="BJ80" i="17"/>
  <c r="BI80" i="17"/>
  <c r="BH80" i="17"/>
  <c r="BG80" i="17"/>
  <c r="BF80" i="17"/>
  <c r="BE80" i="17"/>
  <c r="BD80" i="17"/>
  <c r="BC80" i="17"/>
  <c r="BB80" i="17"/>
  <c r="BA80" i="17"/>
  <c r="V79" i="17"/>
  <c r="U79" i="17"/>
  <c r="T79" i="17"/>
  <c r="S79" i="17"/>
  <c r="R79" i="17"/>
  <c r="Q79" i="17"/>
  <c r="P79" i="17"/>
  <c r="O79" i="17"/>
  <c r="N79" i="17"/>
  <c r="M79" i="17"/>
  <c r="L79" i="17"/>
  <c r="K79" i="17"/>
  <c r="J79" i="17"/>
  <c r="I79" i="17"/>
  <c r="H79" i="17"/>
  <c r="G79" i="17"/>
  <c r="F79" i="17"/>
  <c r="B79" i="17"/>
  <c r="A79" i="17"/>
  <c r="BQ79" i="17"/>
  <c r="BP79" i="17"/>
  <c r="BO79" i="17"/>
  <c r="BN79" i="17"/>
  <c r="BM79" i="17"/>
  <c r="BL79" i="17"/>
  <c r="BK79" i="17"/>
  <c r="BJ79" i="17"/>
  <c r="BI79" i="17"/>
  <c r="BH79" i="17"/>
  <c r="BG79" i="17"/>
  <c r="BF79" i="17"/>
  <c r="BE79" i="17"/>
  <c r="BD79" i="17"/>
  <c r="BC79" i="17"/>
  <c r="BB79" i="17"/>
  <c r="BA79" i="17"/>
  <c r="AZ79" i="17"/>
  <c r="AV79" i="17"/>
  <c r="Y78" i="17"/>
  <c r="Y80" i="17" s="1"/>
  <c r="X78" i="17"/>
  <c r="X79" i="17" s="1"/>
  <c r="W78" i="17"/>
  <c r="W79" i="17" s="1"/>
  <c r="J270" i="6" s="1"/>
  <c r="B78" i="17"/>
  <c r="A78" i="17"/>
  <c r="V77" i="17"/>
  <c r="U77" i="17"/>
  <c r="T77" i="17"/>
  <c r="S77" i="17"/>
  <c r="R77" i="17"/>
  <c r="Q77" i="17"/>
  <c r="P77" i="17"/>
  <c r="O77" i="17"/>
  <c r="N77" i="17"/>
  <c r="M77" i="17"/>
  <c r="L77" i="17"/>
  <c r="K77" i="17"/>
  <c r="J77" i="17"/>
  <c r="I77" i="17"/>
  <c r="H77" i="17"/>
  <c r="G77" i="17"/>
  <c r="F77" i="17"/>
  <c r="B77" i="17"/>
  <c r="A77" i="17"/>
  <c r="BQ77" i="17"/>
  <c r="BP77" i="17"/>
  <c r="BO77" i="17"/>
  <c r="BN77" i="17"/>
  <c r="BM77" i="17"/>
  <c r="BL77" i="17"/>
  <c r="BK77" i="17"/>
  <c r="BJ77" i="17"/>
  <c r="BI77" i="17"/>
  <c r="BH77" i="17"/>
  <c r="BG77" i="17"/>
  <c r="BF77" i="17"/>
  <c r="BE77" i="17"/>
  <c r="BD77" i="17"/>
  <c r="BC77" i="17"/>
  <c r="BB77" i="17"/>
  <c r="BA77" i="17"/>
  <c r="X76" i="17"/>
  <c r="X77" i="17" s="1"/>
  <c r="W76" i="17"/>
  <c r="W77" i="17" s="1"/>
  <c r="J269" i="6" s="1"/>
  <c r="B76" i="17"/>
  <c r="A76" i="17"/>
  <c r="BQ76" i="17"/>
  <c r="BP76" i="17"/>
  <c r="BO76" i="17"/>
  <c r="BN76" i="17"/>
  <c r="BM76" i="17"/>
  <c r="BL76" i="17"/>
  <c r="BK76" i="17"/>
  <c r="BJ76" i="17"/>
  <c r="BI76" i="17"/>
  <c r="BH76" i="17"/>
  <c r="BG76" i="17"/>
  <c r="BF76" i="17"/>
  <c r="BE76" i="17"/>
  <c r="BD76" i="17"/>
  <c r="BC76" i="17"/>
  <c r="BB76" i="17"/>
  <c r="BA76" i="17"/>
  <c r="AY76" i="17"/>
  <c r="V75" i="17"/>
  <c r="U75" i="17"/>
  <c r="T75" i="17"/>
  <c r="S75" i="17"/>
  <c r="R75" i="17"/>
  <c r="Q75" i="17"/>
  <c r="P75" i="17"/>
  <c r="O75" i="17"/>
  <c r="N75" i="17"/>
  <c r="M75" i="17"/>
  <c r="L75" i="17"/>
  <c r="K75" i="17"/>
  <c r="J75" i="17"/>
  <c r="I75" i="17"/>
  <c r="H75" i="17"/>
  <c r="G75" i="17"/>
  <c r="F75" i="17"/>
  <c r="B75" i="17"/>
  <c r="A75" i="17"/>
  <c r="BQ75" i="17"/>
  <c r="BP75" i="17"/>
  <c r="BO75" i="17"/>
  <c r="BN75" i="17"/>
  <c r="BM75" i="17"/>
  <c r="BL75" i="17"/>
  <c r="BK75" i="17"/>
  <c r="BJ75" i="17"/>
  <c r="BI75" i="17"/>
  <c r="BH75" i="17"/>
  <c r="BG75" i="17"/>
  <c r="BF75" i="17"/>
  <c r="BE75" i="17"/>
  <c r="BD75" i="17"/>
  <c r="BC75" i="17"/>
  <c r="BB75" i="17"/>
  <c r="BB72" i="17" s="1"/>
  <c r="BA75" i="17"/>
  <c r="Y74" i="17"/>
  <c r="Y76" i="17"/>
  <c r="X74" i="17"/>
  <c r="X75" i="17"/>
  <c r="W74" i="17"/>
  <c r="W75" i="17"/>
  <c r="J268" i="6" s="1"/>
  <c r="B74" i="17"/>
  <c r="A74" i="17"/>
  <c r="BQ74" i="17"/>
  <c r="AZ74" i="17"/>
  <c r="BS74" i="17"/>
  <c r="V73" i="17"/>
  <c r="U73" i="17"/>
  <c r="T73" i="17"/>
  <c r="S73" i="17"/>
  <c r="R73" i="17"/>
  <c r="Q73" i="17"/>
  <c r="P73" i="17"/>
  <c r="O73" i="17"/>
  <c r="N73" i="17"/>
  <c r="M73" i="17"/>
  <c r="L73" i="17"/>
  <c r="K73" i="17"/>
  <c r="J73" i="17"/>
  <c r="I73" i="17"/>
  <c r="H73" i="17"/>
  <c r="G73" i="17"/>
  <c r="F73" i="17"/>
  <c r="B73" i="17"/>
  <c r="A73" i="17"/>
  <c r="BS73" i="17"/>
  <c r="BQ73" i="17"/>
  <c r="BP73" i="17"/>
  <c r="BO73" i="17"/>
  <c r="BN73" i="17"/>
  <c r="BM73" i="17"/>
  <c r="BL73" i="17"/>
  <c r="BK73" i="17"/>
  <c r="BJ73" i="17"/>
  <c r="BI73" i="17"/>
  <c r="BH73" i="17"/>
  <c r="BG73" i="17"/>
  <c r="BF73" i="17"/>
  <c r="BE73" i="17"/>
  <c r="BD73" i="17"/>
  <c r="BC73" i="17"/>
  <c r="BB73" i="17"/>
  <c r="BA73" i="17"/>
  <c r="AZ73" i="17"/>
  <c r="X72" i="17"/>
  <c r="X73" i="17"/>
  <c r="W72" i="17"/>
  <c r="W73" i="17"/>
  <c r="J267" i="6" s="1"/>
  <c r="B72" i="17"/>
  <c r="A72" i="17"/>
  <c r="BQ72" i="17"/>
  <c r="BP72" i="17"/>
  <c r="BO72" i="17"/>
  <c r="BN72" i="17"/>
  <c r="BM72" i="17"/>
  <c r="BL72" i="17"/>
  <c r="BK72" i="17"/>
  <c r="BJ72" i="17"/>
  <c r="BI72" i="17"/>
  <c r="BH72" i="17"/>
  <c r="BG72" i="17"/>
  <c r="BF72" i="17"/>
  <c r="BE72" i="17"/>
  <c r="BD72" i="17"/>
  <c r="BC72" i="17"/>
  <c r="BA72" i="17"/>
  <c r="V71" i="17"/>
  <c r="U71" i="17"/>
  <c r="T71" i="17"/>
  <c r="S71" i="17"/>
  <c r="R71" i="17"/>
  <c r="Q71" i="17"/>
  <c r="P71" i="17"/>
  <c r="O71" i="17"/>
  <c r="N71" i="17"/>
  <c r="M71" i="17"/>
  <c r="L71" i="17"/>
  <c r="K71" i="17"/>
  <c r="J71" i="17"/>
  <c r="I71" i="17"/>
  <c r="H71" i="17"/>
  <c r="G71" i="17"/>
  <c r="F71" i="17"/>
  <c r="B71" i="17"/>
  <c r="A71" i="17"/>
  <c r="BQ71" i="17"/>
  <c r="BP71" i="17"/>
  <c r="BO71" i="17"/>
  <c r="BN71" i="17"/>
  <c r="BM71" i="17"/>
  <c r="BL71" i="17"/>
  <c r="BK71" i="17"/>
  <c r="BJ71" i="17"/>
  <c r="BI71" i="17"/>
  <c r="BH71" i="17"/>
  <c r="BG71" i="17"/>
  <c r="BF71" i="17"/>
  <c r="BE71" i="17"/>
  <c r="BD71" i="17"/>
  <c r="BC71" i="17"/>
  <c r="BB71" i="17"/>
  <c r="BA71" i="17"/>
  <c r="Y70" i="17"/>
  <c r="Y72" i="17" s="1"/>
  <c r="X70" i="17"/>
  <c r="X71" i="17" s="1"/>
  <c r="W70" i="17"/>
  <c r="W71" i="17" s="1"/>
  <c r="J266" i="6" s="1"/>
  <c r="B70" i="17"/>
  <c r="A70" i="17"/>
  <c r="BQ70" i="17"/>
  <c r="BP70" i="17"/>
  <c r="BO70" i="17"/>
  <c r="BN70" i="17"/>
  <c r="BM70" i="17"/>
  <c r="BL70" i="17"/>
  <c r="BK70" i="17"/>
  <c r="BJ70" i="17"/>
  <c r="BI70" i="17"/>
  <c r="BH70" i="17"/>
  <c r="BG70" i="17"/>
  <c r="BF70" i="17"/>
  <c r="BE70" i="17"/>
  <c r="BD70" i="17"/>
  <c r="BC70" i="17"/>
  <c r="BB70" i="17"/>
  <c r="BA70" i="17"/>
  <c r="AZ70" i="17"/>
  <c r="V69" i="17"/>
  <c r="U69" i="17"/>
  <c r="T69" i="17"/>
  <c r="S69" i="17"/>
  <c r="R69" i="17"/>
  <c r="Q69" i="17"/>
  <c r="P69" i="17"/>
  <c r="O69" i="17"/>
  <c r="N69" i="17"/>
  <c r="M69" i="17"/>
  <c r="L69" i="17"/>
  <c r="K69" i="17"/>
  <c r="J69" i="17"/>
  <c r="I69" i="17"/>
  <c r="H69" i="17"/>
  <c r="G69" i="17"/>
  <c r="F69" i="17"/>
  <c r="B69" i="17"/>
  <c r="A69" i="17"/>
  <c r="BQ69" i="17"/>
  <c r="BP69" i="17"/>
  <c r="BO69" i="17"/>
  <c r="BN69" i="17"/>
  <c r="BM69" i="17"/>
  <c r="BL69" i="17"/>
  <c r="BK69" i="17"/>
  <c r="BJ69" i="17"/>
  <c r="BI69" i="17"/>
  <c r="BH69" i="17"/>
  <c r="BG69" i="17"/>
  <c r="BF69" i="17"/>
  <c r="BE69" i="17"/>
  <c r="BD69" i="17"/>
  <c r="BC69" i="17"/>
  <c r="BB69" i="17"/>
  <c r="BA69" i="17"/>
  <c r="X68" i="17"/>
  <c r="X69" i="17"/>
  <c r="W68" i="17"/>
  <c r="W69" i="17"/>
  <c r="B68" i="17"/>
  <c r="A68" i="17"/>
  <c r="BQ68" i="17"/>
  <c r="BP68" i="17"/>
  <c r="BO68" i="17"/>
  <c r="BN68" i="17"/>
  <c r="BM68" i="17"/>
  <c r="BL68" i="17"/>
  <c r="BK68" i="17"/>
  <c r="BJ68" i="17"/>
  <c r="BI68" i="17"/>
  <c r="BH68" i="17"/>
  <c r="BG68" i="17"/>
  <c r="BF68" i="17"/>
  <c r="BE68" i="17"/>
  <c r="BD68" i="17"/>
  <c r="BC68" i="17"/>
  <c r="BB68" i="17"/>
  <c r="BA68" i="17"/>
  <c r="V67" i="17"/>
  <c r="U67" i="17"/>
  <c r="T67" i="17"/>
  <c r="S67" i="17"/>
  <c r="R67" i="17"/>
  <c r="Q67" i="17"/>
  <c r="P67" i="17"/>
  <c r="O67" i="17"/>
  <c r="N67" i="17"/>
  <c r="M67" i="17"/>
  <c r="L67" i="17"/>
  <c r="K67" i="17"/>
  <c r="J67" i="17"/>
  <c r="I67" i="17"/>
  <c r="H67" i="17"/>
  <c r="G67" i="17"/>
  <c r="F67" i="17"/>
  <c r="B67" i="17"/>
  <c r="A67" i="17"/>
  <c r="BQ67" i="17"/>
  <c r="BP67" i="17"/>
  <c r="BO67" i="17"/>
  <c r="BN67" i="17"/>
  <c r="BM67" i="17"/>
  <c r="BL67" i="17"/>
  <c r="BK67" i="17"/>
  <c r="BJ67" i="17"/>
  <c r="BI67" i="17"/>
  <c r="BH67" i="17"/>
  <c r="BG67" i="17"/>
  <c r="BF67" i="17"/>
  <c r="BE67" i="17"/>
  <c r="BD67" i="17"/>
  <c r="BC67" i="17"/>
  <c r="BB67" i="17"/>
  <c r="BA67" i="17"/>
  <c r="AZ67" i="17"/>
  <c r="AV67" i="17"/>
  <c r="Y66" i="17"/>
  <c r="Y68" i="17"/>
  <c r="X66" i="17"/>
  <c r="X67" i="17"/>
  <c r="W66" i="17"/>
  <c r="W67" i="17"/>
  <c r="J264" i="6" s="1"/>
  <c r="B66" i="17"/>
  <c r="A66" i="17"/>
  <c r="V65" i="17"/>
  <c r="U65" i="17"/>
  <c r="T65" i="17"/>
  <c r="S65" i="17"/>
  <c r="R65" i="17"/>
  <c r="Q65" i="17"/>
  <c r="P65" i="17"/>
  <c r="O65" i="17"/>
  <c r="N65" i="17"/>
  <c r="M65" i="17"/>
  <c r="L65" i="17"/>
  <c r="K65" i="17"/>
  <c r="J65" i="17"/>
  <c r="I65" i="17"/>
  <c r="H65" i="17"/>
  <c r="G65" i="17"/>
  <c r="F65" i="17"/>
  <c r="B65" i="17"/>
  <c r="A65" i="17"/>
  <c r="BQ65" i="17"/>
  <c r="BP65" i="17"/>
  <c r="BO65" i="17"/>
  <c r="BN65" i="17"/>
  <c r="BM65" i="17"/>
  <c r="BL65" i="17"/>
  <c r="BK65" i="17"/>
  <c r="BJ65" i="17"/>
  <c r="BI65" i="17"/>
  <c r="BH65" i="17"/>
  <c r="BG65" i="17"/>
  <c r="BF65" i="17"/>
  <c r="BE65" i="17"/>
  <c r="BD65" i="17"/>
  <c r="BC65" i="17"/>
  <c r="BB65" i="17"/>
  <c r="BA65" i="17"/>
  <c r="X64" i="17"/>
  <c r="X65" i="17" s="1"/>
  <c r="W64" i="17"/>
  <c r="W65" i="17" s="1"/>
  <c r="J263" i="6" s="1"/>
  <c r="B64" i="17"/>
  <c r="A64" i="17"/>
  <c r="BQ64" i="17"/>
  <c r="BP64" i="17"/>
  <c r="BO64" i="17"/>
  <c r="BN64" i="17"/>
  <c r="BM64" i="17"/>
  <c r="BL64" i="17"/>
  <c r="BK64" i="17"/>
  <c r="BJ64" i="17"/>
  <c r="BI64" i="17"/>
  <c r="BH64" i="17"/>
  <c r="BG64" i="17"/>
  <c r="BF64" i="17"/>
  <c r="BE64" i="17"/>
  <c r="BD64" i="17"/>
  <c r="BC64" i="17"/>
  <c r="BB64" i="17"/>
  <c r="BA64" i="17"/>
  <c r="AY64" i="17"/>
  <c r="V63" i="17"/>
  <c r="U63" i="17"/>
  <c r="T63" i="17"/>
  <c r="S63" i="17"/>
  <c r="R63" i="17"/>
  <c r="Q63" i="17"/>
  <c r="P63" i="17"/>
  <c r="O63" i="17"/>
  <c r="N63" i="17"/>
  <c r="M63" i="17"/>
  <c r="L63" i="17"/>
  <c r="K63" i="17"/>
  <c r="J63" i="17"/>
  <c r="I63" i="17"/>
  <c r="H63" i="17"/>
  <c r="G63" i="17"/>
  <c r="F63" i="17"/>
  <c r="B63" i="17"/>
  <c r="A63" i="17"/>
  <c r="BQ63" i="17"/>
  <c r="BP63" i="17"/>
  <c r="BO63" i="17"/>
  <c r="BN63" i="17"/>
  <c r="BM63" i="17"/>
  <c r="BL63" i="17"/>
  <c r="BK63" i="17"/>
  <c r="BJ63" i="17"/>
  <c r="BI63" i="17"/>
  <c r="BH63" i="17"/>
  <c r="BG63" i="17"/>
  <c r="BF63" i="17"/>
  <c r="BE63" i="17"/>
  <c r="BD63" i="17"/>
  <c r="BC63" i="17"/>
  <c r="BB63" i="17"/>
  <c r="BA63" i="17"/>
  <c r="Y62" i="17"/>
  <c r="Y64" i="17"/>
  <c r="X62" i="17"/>
  <c r="X63" i="17"/>
  <c r="W62" i="17"/>
  <c r="W63" i="17"/>
  <c r="J262" i="6" s="1"/>
  <c r="B62" i="17"/>
  <c r="A62" i="17"/>
  <c r="BQ62" i="17"/>
  <c r="BP62" i="17"/>
  <c r="BO62" i="17"/>
  <c r="BN62" i="17"/>
  <c r="BM62" i="17"/>
  <c r="BL62" i="17"/>
  <c r="BK62" i="17"/>
  <c r="BJ62" i="17"/>
  <c r="BI62" i="17"/>
  <c r="BH62" i="17"/>
  <c r="BG62" i="17"/>
  <c r="BF62" i="17"/>
  <c r="BE62" i="17"/>
  <c r="BD62" i="17"/>
  <c r="BC62" i="17"/>
  <c r="BB62" i="17"/>
  <c r="BA62" i="17"/>
  <c r="AZ62" i="17"/>
  <c r="BS62" i="17"/>
  <c r="F61" i="17"/>
  <c r="G61" i="17"/>
  <c r="H61" i="17" s="1"/>
  <c r="I61" i="17" s="1"/>
  <c r="J61" i="17" s="1"/>
  <c r="K61" i="17" s="1"/>
  <c r="L61" i="17" s="1"/>
  <c r="M61" i="17" s="1"/>
  <c r="N61" i="17" s="1"/>
  <c r="O61" i="17" s="1"/>
  <c r="P61" i="17" s="1"/>
  <c r="Q61" i="17" s="1"/>
  <c r="R61" i="17" s="1"/>
  <c r="S61" i="17" s="1"/>
  <c r="T61" i="17" s="1"/>
  <c r="U61" i="17" s="1"/>
  <c r="V61" i="17" s="1"/>
  <c r="BS61" i="17"/>
  <c r="BQ61" i="17"/>
  <c r="BP61" i="17"/>
  <c r="BO61" i="17"/>
  <c r="BN61" i="17"/>
  <c r="BM61" i="17"/>
  <c r="BL61" i="17"/>
  <c r="BK61" i="17"/>
  <c r="BJ61" i="17"/>
  <c r="BI61" i="17"/>
  <c r="BH61" i="17"/>
  <c r="BG61" i="17"/>
  <c r="BF61" i="17"/>
  <c r="BE61" i="17"/>
  <c r="BD61" i="17"/>
  <c r="BC61" i="17"/>
  <c r="BB61" i="17"/>
  <c r="BA61" i="17"/>
  <c r="AZ61" i="17"/>
  <c r="BQ60" i="17"/>
  <c r="BP60" i="17"/>
  <c r="BO60" i="17"/>
  <c r="BN60" i="17"/>
  <c r="BM60" i="17"/>
  <c r="BL60" i="17"/>
  <c r="BK60" i="17"/>
  <c r="BJ60" i="17"/>
  <c r="BI60" i="17"/>
  <c r="BH60" i="17"/>
  <c r="BG60" i="17"/>
  <c r="BF60" i="17"/>
  <c r="BE60" i="17"/>
  <c r="BD60" i="17"/>
  <c r="BC60" i="17"/>
  <c r="BB60" i="17"/>
  <c r="BA60" i="17"/>
  <c r="BQ58" i="17"/>
  <c r="BP58" i="17"/>
  <c r="BO58" i="17"/>
  <c r="BN58" i="17"/>
  <c r="BM58" i="17"/>
  <c r="BL58" i="17"/>
  <c r="BK58" i="17"/>
  <c r="BJ58" i="17"/>
  <c r="BI58" i="17"/>
  <c r="BH58" i="17"/>
  <c r="BG58" i="17"/>
  <c r="BF58" i="17"/>
  <c r="BE58" i="17"/>
  <c r="BD58" i="17"/>
  <c r="BC58" i="17"/>
  <c r="BB58" i="17"/>
  <c r="BA58" i="17"/>
  <c r="BQ57" i="17"/>
  <c r="BP57" i="17"/>
  <c r="BO57" i="17"/>
  <c r="BN57" i="17"/>
  <c r="BM57" i="17"/>
  <c r="BL57" i="17"/>
  <c r="BK57" i="17"/>
  <c r="BJ57" i="17"/>
  <c r="BI57" i="17"/>
  <c r="BH57" i="17"/>
  <c r="BG57" i="17"/>
  <c r="BF57" i="17"/>
  <c r="BE57" i="17"/>
  <c r="BD57" i="17"/>
  <c r="BC57" i="17"/>
  <c r="BB57" i="17"/>
  <c r="BA57" i="17"/>
  <c r="AZ57" i="17"/>
  <c r="BQ56" i="17"/>
  <c r="BP56" i="17"/>
  <c r="BO56" i="17"/>
  <c r="BN56" i="17"/>
  <c r="BM56" i="17"/>
  <c r="BL56" i="17"/>
  <c r="BK56" i="17"/>
  <c r="BJ56" i="17"/>
  <c r="BI56" i="17"/>
  <c r="BH56" i="17"/>
  <c r="BG56" i="17"/>
  <c r="BF56" i="17"/>
  <c r="BE56" i="17"/>
  <c r="BD56" i="17"/>
  <c r="BC56" i="17"/>
  <c r="BB56" i="17"/>
  <c r="BA56" i="17"/>
  <c r="Z56" i="17"/>
  <c r="AA56" i="17" s="1"/>
  <c r="X56" i="17"/>
  <c r="Y56" i="17" s="1"/>
  <c r="V56" i="17"/>
  <c r="W56" i="17" s="1"/>
  <c r="I281" i="6" s="1"/>
  <c r="M56" i="17"/>
  <c r="N56" i="17"/>
  <c r="K56" i="17"/>
  <c r="L56" i="17"/>
  <c r="I56" i="17"/>
  <c r="J56" i="17"/>
  <c r="H281" i="6" s="1"/>
  <c r="BQ55" i="17"/>
  <c r="BP55" i="17"/>
  <c r="BO55" i="17"/>
  <c r="BN55" i="17"/>
  <c r="BM55" i="17"/>
  <c r="BL55" i="17"/>
  <c r="BK55" i="17"/>
  <c r="BJ55" i="17"/>
  <c r="BI55" i="17"/>
  <c r="BH55" i="17"/>
  <c r="BG55" i="17"/>
  <c r="BF55" i="17"/>
  <c r="BE55" i="17"/>
  <c r="BD55" i="17"/>
  <c r="BC55" i="17"/>
  <c r="BB55" i="17"/>
  <c r="BA55" i="17"/>
  <c r="Z55" i="17"/>
  <c r="AA55" i="17"/>
  <c r="X55" i="17"/>
  <c r="Y55" i="17"/>
  <c r="V55" i="17"/>
  <c r="W55" i="17"/>
  <c r="M55" i="17"/>
  <c r="N55" i="17"/>
  <c r="K55" i="17"/>
  <c r="L55" i="17"/>
  <c r="I55" i="17"/>
  <c r="J55" i="17"/>
  <c r="B55" i="17"/>
  <c r="A55" i="17"/>
  <c r="BQ54" i="17"/>
  <c r="BP54" i="17"/>
  <c r="BO54" i="17"/>
  <c r="BN54" i="17"/>
  <c r="BM54" i="17"/>
  <c r="BL54" i="17"/>
  <c r="BK54" i="17"/>
  <c r="BJ54" i="17"/>
  <c r="BI54" i="17"/>
  <c r="BH54" i="17"/>
  <c r="BG54" i="17"/>
  <c r="BF54" i="17"/>
  <c r="BE54" i="17"/>
  <c r="BD54" i="17"/>
  <c r="BC54" i="17"/>
  <c r="BB54" i="17"/>
  <c r="BA54" i="17"/>
  <c r="AZ54" i="17"/>
  <c r="AV54" i="17"/>
  <c r="Z54" i="17"/>
  <c r="AA54" i="17" s="1"/>
  <c r="X54" i="17"/>
  <c r="Y54" i="17" s="1"/>
  <c r="V54" i="17"/>
  <c r="W54" i="17" s="1"/>
  <c r="M54" i="17"/>
  <c r="N54" i="17" s="1"/>
  <c r="K54" i="17"/>
  <c r="L54" i="17" s="1"/>
  <c r="I54" i="17"/>
  <c r="J54" i="17" s="1"/>
  <c r="H279" i="6" s="1"/>
  <c r="Z53" i="17"/>
  <c r="AA53" i="17"/>
  <c r="X53" i="17"/>
  <c r="Y53" i="17"/>
  <c r="V53" i="17"/>
  <c r="W53" i="17"/>
  <c r="M53" i="17"/>
  <c r="N53" i="17"/>
  <c r="K53" i="17"/>
  <c r="L53" i="17"/>
  <c r="I53" i="17"/>
  <c r="J53" i="17"/>
  <c r="B53" i="17"/>
  <c r="A53" i="17"/>
  <c r="BQ52" i="17"/>
  <c r="BP52" i="17"/>
  <c r="BO52" i="17"/>
  <c r="BN52" i="17"/>
  <c r="BM52" i="17"/>
  <c r="BL52" i="17"/>
  <c r="BK52" i="17"/>
  <c r="BJ52" i="17"/>
  <c r="BI52" i="17"/>
  <c r="BH52" i="17"/>
  <c r="BG52" i="17"/>
  <c r="BF52" i="17"/>
  <c r="BE52" i="17"/>
  <c r="BD52" i="17"/>
  <c r="BC52" i="17"/>
  <c r="BB52" i="17"/>
  <c r="BA52" i="17"/>
  <c r="Z52" i="17"/>
  <c r="AA52" i="17" s="1"/>
  <c r="X52" i="17"/>
  <c r="Y52" i="17" s="1"/>
  <c r="V52" i="17"/>
  <c r="W52" i="17" s="1"/>
  <c r="M52" i="17"/>
  <c r="N52" i="17" s="1"/>
  <c r="K52" i="17"/>
  <c r="L52" i="17" s="1"/>
  <c r="I52" i="17"/>
  <c r="J52" i="17" s="1"/>
  <c r="H277" i="6" s="1"/>
  <c r="BQ51" i="17"/>
  <c r="BP51" i="17"/>
  <c r="BO51" i="17"/>
  <c r="BN51" i="17"/>
  <c r="BM51" i="17"/>
  <c r="BL51" i="17"/>
  <c r="BK51" i="17"/>
  <c r="BJ51" i="17"/>
  <c r="BI51" i="17"/>
  <c r="BH51" i="17"/>
  <c r="BG51" i="17"/>
  <c r="BF51" i="17"/>
  <c r="BE51" i="17"/>
  <c r="BD51" i="17"/>
  <c r="BC51" i="17"/>
  <c r="BB51" i="17"/>
  <c r="BA51" i="17"/>
  <c r="AY51" i="17"/>
  <c r="Z51" i="17"/>
  <c r="AA51" i="17"/>
  <c r="X51" i="17"/>
  <c r="Y51" i="17"/>
  <c r="V51" i="17"/>
  <c r="W51" i="17"/>
  <c r="M51" i="17"/>
  <c r="N51" i="17"/>
  <c r="K51" i="17"/>
  <c r="L51" i="17"/>
  <c r="I51" i="17"/>
  <c r="J51" i="17"/>
  <c r="H276" i="6" s="1"/>
  <c r="B51" i="17"/>
  <c r="A51" i="17"/>
  <c r="BQ50" i="17"/>
  <c r="BQ47" i="17" s="1"/>
  <c r="BP50" i="17"/>
  <c r="BO50" i="17"/>
  <c r="BN50" i="17"/>
  <c r="BM50" i="17"/>
  <c r="BM47" i="17"/>
  <c r="BL50" i="17"/>
  <c r="BK50" i="17"/>
  <c r="BJ50" i="17"/>
  <c r="BI50" i="17"/>
  <c r="BI47" i="17" s="1"/>
  <c r="BH50" i="17"/>
  <c r="BG50" i="17"/>
  <c r="BF50" i="17"/>
  <c r="BE50" i="17"/>
  <c r="BE47" i="17"/>
  <c r="BD50" i="17"/>
  <c r="BC50" i="17"/>
  <c r="BB50" i="17"/>
  <c r="BA50" i="17"/>
  <c r="BA47" i="17" s="1"/>
  <c r="Z50" i="17"/>
  <c r="AA50" i="17" s="1"/>
  <c r="X50" i="17"/>
  <c r="Y50" i="17" s="1"/>
  <c r="V50" i="17"/>
  <c r="W50" i="17" s="1"/>
  <c r="M50" i="17"/>
  <c r="N50" i="17" s="1"/>
  <c r="K50" i="17"/>
  <c r="L50" i="17" s="1"/>
  <c r="I50" i="17"/>
  <c r="J50" i="17" s="1"/>
  <c r="H275" i="6" s="1"/>
  <c r="BQ49" i="17"/>
  <c r="BP49" i="17"/>
  <c r="BO49" i="17"/>
  <c r="BN49" i="17"/>
  <c r="BM49" i="17"/>
  <c r="BL49" i="17"/>
  <c r="BK49" i="17"/>
  <c r="BJ49" i="17"/>
  <c r="BI49" i="17"/>
  <c r="BH49" i="17"/>
  <c r="BG49" i="17"/>
  <c r="BF49" i="17"/>
  <c r="BE49" i="17"/>
  <c r="BD49" i="17"/>
  <c r="BC49" i="17"/>
  <c r="BB49" i="17"/>
  <c r="BA49" i="17"/>
  <c r="AZ49" i="17"/>
  <c r="BS49" i="17" s="1"/>
  <c r="Z49" i="17"/>
  <c r="AA49" i="17" s="1"/>
  <c r="X49" i="17"/>
  <c r="Y49" i="17" s="1"/>
  <c r="V49" i="17"/>
  <c r="W49" i="17" s="1"/>
  <c r="M49" i="17"/>
  <c r="N49" i="17" s="1"/>
  <c r="K49" i="17"/>
  <c r="L49" i="17" s="1"/>
  <c r="I49" i="17"/>
  <c r="J49" i="17" s="1"/>
  <c r="H274" i="6" s="1"/>
  <c r="B49" i="17"/>
  <c r="A49" i="17"/>
  <c r="BS48" i="17"/>
  <c r="BQ48" i="17"/>
  <c r="BP48" i="17"/>
  <c r="BO48" i="17"/>
  <c r="BN48" i="17"/>
  <c r="BM48" i="17"/>
  <c r="BL48" i="17"/>
  <c r="BK48" i="17"/>
  <c r="BJ48" i="17"/>
  <c r="BI48" i="17"/>
  <c r="BH48" i="17"/>
  <c r="BG48" i="17"/>
  <c r="BF48" i="17"/>
  <c r="BE48" i="17"/>
  <c r="BD48" i="17"/>
  <c r="BC48" i="17"/>
  <c r="BB48" i="17"/>
  <c r="BA48" i="17"/>
  <c r="AZ48" i="17"/>
  <c r="Z48" i="17"/>
  <c r="AA48" i="17" s="1"/>
  <c r="X48" i="17"/>
  <c r="Y48" i="17" s="1"/>
  <c r="V48" i="17"/>
  <c r="W48" i="17" s="1"/>
  <c r="I273" i="6" s="1"/>
  <c r="M48" i="17"/>
  <c r="N48" i="17"/>
  <c r="K48" i="17"/>
  <c r="L48" i="17"/>
  <c r="I48" i="17"/>
  <c r="J48" i="17"/>
  <c r="BP47" i="17"/>
  <c r="BO47" i="17"/>
  <c r="BN47" i="17"/>
  <c r="BL47" i="17"/>
  <c r="BK47" i="17"/>
  <c r="BJ47" i="17"/>
  <c r="BH47" i="17"/>
  <c r="BG47" i="17"/>
  <c r="BF47" i="17"/>
  <c r="BD47" i="17"/>
  <c r="BC47" i="17"/>
  <c r="BB47" i="17"/>
  <c r="Z47" i="17"/>
  <c r="AA47" i="17"/>
  <c r="X47" i="17"/>
  <c r="Y47" i="17"/>
  <c r="V47" i="17"/>
  <c r="W47" i="17"/>
  <c r="M47" i="17"/>
  <c r="N47" i="17"/>
  <c r="K47" i="17"/>
  <c r="L47" i="17"/>
  <c r="I47" i="17"/>
  <c r="J47" i="17"/>
  <c r="B47" i="17"/>
  <c r="A47" i="17"/>
  <c r="BQ46" i="17"/>
  <c r="BP46" i="17"/>
  <c r="BO46" i="17"/>
  <c r="BN46" i="17"/>
  <c r="BM46" i="17"/>
  <c r="BL46" i="17"/>
  <c r="BK46" i="17"/>
  <c r="BJ46" i="17"/>
  <c r="BI46" i="17"/>
  <c r="BH46" i="17"/>
  <c r="BG46" i="17"/>
  <c r="BF46" i="17"/>
  <c r="BE46" i="17"/>
  <c r="BD46" i="17"/>
  <c r="BC46" i="17"/>
  <c r="BB46" i="17"/>
  <c r="BA46" i="17"/>
  <c r="Z46" i="17"/>
  <c r="AA46" i="17" s="1"/>
  <c r="X46" i="17"/>
  <c r="Y46" i="17" s="1"/>
  <c r="V46" i="17"/>
  <c r="W46" i="17" s="1"/>
  <c r="I271" i="6" s="1"/>
  <c r="M46" i="17"/>
  <c r="N46" i="17"/>
  <c r="K46" i="17"/>
  <c r="L46" i="17"/>
  <c r="I46" i="17"/>
  <c r="J46" i="17"/>
  <c r="BQ45" i="17"/>
  <c r="BP45" i="17"/>
  <c r="BO45" i="17"/>
  <c r="BN45" i="17"/>
  <c r="BM45" i="17"/>
  <c r="BL45" i="17"/>
  <c r="BK45" i="17"/>
  <c r="BJ45" i="17"/>
  <c r="BI45" i="17"/>
  <c r="BH45" i="17"/>
  <c r="BG45" i="17"/>
  <c r="BF45" i="17"/>
  <c r="BE45" i="17"/>
  <c r="BD45" i="17"/>
  <c r="BC45" i="17"/>
  <c r="BB45" i="17"/>
  <c r="BA45" i="17"/>
  <c r="AZ45" i="17"/>
  <c r="Z45" i="17"/>
  <c r="AA45" i="17"/>
  <c r="X45" i="17"/>
  <c r="Y45" i="17"/>
  <c r="V45" i="17"/>
  <c r="W45" i="17"/>
  <c r="I270" i="6" s="1"/>
  <c r="M45" i="17"/>
  <c r="N45" i="17" s="1"/>
  <c r="K45" i="17"/>
  <c r="L45" i="17" s="1"/>
  <c r="I45" i="17"/>
  <c r="J45" i="17" s="1"/>
  <c r="B45" i="17"/>
  <c r="A45" i="17"/>
  <c r="BP44" i="17"/>
  <c r="BO44" i="17"/>
  <c r="BN44" i="17"/>
  <c r="BL44" i="17"/>
  <c r="BK44" i="17"/>
  <c r="BJ44" i="17"/>
  <c r="BH44" i="17"/>
  <c r="BG44" i="17"/>
  <c r="BF44" i="17"/>
  <c r="BD44" i="17"/>
  <c r="BC44" i="17"/>
  <c r="BB44" i="17"/>
  <c r="Z44" i="17"/>
  <c r="AA44" i="17" s="1"/>
  <c r="X44" i="17"/>
  <c r="Y44" i="17" s="1"/>
  <c r="V44" i="17"/>
  <c r="W44" i="17" s="1"/>
  <c r="M44" i="17"/>
  <c r="N44" i="17" s="1"/>
  <c r="K44" i="17"/>
  <c r="L44" i="17" s="1"/>
  <c r="I44" i="17"/>
  <c r="J44" i="17" s="1"/>
  <c r="BQ43" i="17"/>
  <c r="BP43" i="17"/>
  <c r="BO43" i="17"/>
  <c r="BN43" i="17"/>
  <c r="BM43" i="17"/>
  <c r="BL43" i="17"/>
  <c r="BK43" i="17"/>
  <c r="BJ43" i="17"/>
  <c r="BI43" i="17"/>
  <c r="BH43" i="17"/>
  <c r="BG43" i="17"/>
  <c r="BF43" i="17"/>
  <c r="BE43" i="17"/>
  <c r="BD43" i="17"/>
  <c r="BC43" i="17"/>
  <c r="BB43" i="17"/>
  <c r="BA43" i="17"/>
  <c r="Z43" i="17"/>
  <c r="AA43" i="17"/>
  <c r="X43" i="17"/>
  <c r="Y43" i="17"/>
  <c r="V43" i="17"/>
  <c r="W43" i="17"/>
  <c r="M43" i="17"/>
  <c r="N43" i="17"/>
  <c r="K43" i="17"/>
  <c r="L43" i="17"/>
  <c r="I43" i="17"/>
  <c r="J43" i="17"/>
  <c r="B43" i="17"/>
  <c r="A43" i="17"/>
  <c r="BQ42" i="17"/>
  <c r="BP42" i="17"/>
  <c r="BO42" i="17"/>
  <c r="BN42" i="17"/>
  <c r="BM42" i="17"/>
  <c r="BL42" i="17"/>
  <c r="BK42" i="17"/>
  <c r="BJ42" i="17"/>
  <c r="BI42" i="17"/>
  <c r="BH42" i="17"/>
  <c r="BG42" i="17"/>
  <c r="BF42" i="17"/>
  <c r="BE42" i="17"/>
  <c r="BD42" i="17"/>
  <c r="BC42" i="17"/>
  <c r="BB42" i="17"/>
  <c r="BA42" i="17"/>
  <c r="AZ42" i="17"/>
  <c r="AV42" i="17"/>
  <c r="Z42" i="17"/>
  <c r="AA42" i="17" s="1"/>
  <c r="X42" i="17"/>
  <c r="Y42" i="17" s="1"/>
  <c r="V42" i="17"/>
  <c r="W42" i="17" s="1"/>
  <c r="M42" i="17"/>
  <c r="N42" i="17" s="1"/>
  <c r="K42" i="17"/>
  <c r="L42" i="17" s="1"/>
  <c r="I42" i="17"/>
  <c r="J42" i="17" s="1"/>
  <c r="Z41" i="17"/>
  <c r="AA41" i="17" s="1"/>
  <c r="X41" i="17"/>
  <c r="Y41" i="17" s="1"/>
  <c r="V41" i="17"/>
  <c r="W41" i="17" s="1"/>
  <c r="I266" i="6" s="1"/>
  <c r="M41" i="17"/>
  <c r="N41" i="17"/>
  <c r="K41" i="17"/>
  <c r="L41" i="17"/>
  <c r="I41" i="17"/>
  <c r="J41" i="17"/>
  <c r="H266" i="6" s="1"/>
  <c r="B41" i="17"/>
  <c r="A41" i="17"/>
  <c r="BQ40" i="17"/>
  <c r="BP40" i="17"/>
  <c r="BO40" i="17"/>
  <c r="BN40" i="17"/>
  <c r="BM40" i="17"/>
  <c r="BL40" i="17"/>
  <c r="BK40" i="17"/>
  <c r="BJ40" i="17"/>
  <c r="BI40" i="17"/>
  <c r="BH40" i="17"/>
  <c r="BG40" i="17"/>
  <c r="BF40" i="17"/>
  <c r="BE40" i="17"/>
  <c r="BD40" i="17"/>
  <c r="BC40" i="17"/>
  <c r="BB40" i="17"/>
  <c r="BA40" i="17"/>
  <c r="Z40" i="17"/>
  <c r="AA40" i="17"/>
  <c r="X40" i="17"/>
  <c r="Y40" i="17"/>
  <c r="V40" i="17"/>
  <c r="W40" i="17"/>
  <c r="M40" i="17"/>
  <c r="N40" i="17"/>
  <c r="K40" i="17"/>
  <c r="L40" i="17"/>
  <c r="I40" i="17"/>
  <c r="J40" i="17"/>
  <c r="BQ39" i="17"/>
  <c r="BP39" i="17"/>
  <c r="BO39" i="17"/>
  <c r="BN39" i="17"/>
  <c r="BM39" i="17"/>
  <c r="BL39" i="17"/>
  <c r="BK39" i="17"/>
  <c r="BJ39" i="17"/>
  <c r="BI39" i="17"/>
  <c r="BH39" i="17"/>
  <c r="BG39" i="17"/>
  <c r="BF39" i="17"/>
  <c r="BE39" i="17"/>
  <c r="BD39" i="17"/>
  <c r="BC39" i="17"/>
  <c r="BB39" i="17"/>
  <c r="BA39" i="17"/>
  <c r="AY39" i="17"/>
  <c r="Z39" i="17"/>
  <c r="AA39" i="17"/>
  <c r="X39" i="17"/>
  <c r="Y39" i="17"/>
  <c r="V39" i="17"/>
  <c r="W39" i="17"/>
  <c r="M39" i="17"/>
  <c r="N39" i="17"/>
  <c r="K39" i="17"/>
  <c r="L39" i="17"/>
  <c r="I39" i="17"/>
  <c r="J39" i="17"/>
  <c r="B39" i="17"/>
  <c r="A39" i="17"/>
  <c r="BQ38" i="17"/>
  <c r="BP38" i="17"/>
  <c r="BP35" i="17" s="1"/>
  <c r="BO38" i="17"/>
  <c r="BN38" i="17"/>
  <c r="BN35" i="17"/>
  <c r="BM38" i="17"/>
  <c r="BL38" i="17"/>
  <c r="BL35" i="17" s="1"/>
  <c r="BK38" i="17"/>
  <c r="BK32" i="17" s="1"/>
  <c r="BJ38" i="17"/>
  <c r="BJ35" i="17" s="1"/>
  <c r="BI38" i="17"/>
  <c r="BH38" i="17"/>
  <c r="BH35" i="17"/>
  <c r="BG38" i="17"/>
  <c r="BF38" i="17"/>
  <c r="BF35" i="17" s="1"/>
  <c r="BE38" i="17"/>
  <c r="BD38" i="17"/>
  <c r="BD35" i="17"/>
  <c r="BC38" i="17"/>
  <c r="BC32" i="17"/>
  <c r="BB38" i="17"/>
  <c r="BB35" i="17"/>
  <c r="BA38" i="17"/>
  <c r="Z38" i="17"/>
  <c r="AA38" i="17" s="1"/>
  <c r="X38" i="17"/>
  <c r="Y38" i="17" s="1"/>
  <c r="V38" i="17"/>
  <c r="W38" i="17" s="1"/>
  <c r="I263" i="6" s="1"/>
  <c r="M38" i="17"/>
  <c r="N38" i="17"/>
  <c r="K38" i="17"/>
  <c r="L38" i="17"/>
  <c r="I38" i="17"/>
  <c r="J38" i="17"/>
  <c r="H263" i="6" s="1"/>
  <c r="BQ37" i="17"/>
  <c r="BP37" i="17"/>
  <c r="BO37" i="17"/>
  <c r="BN37" i="17"/>
  <c r="BM37" i="17"/>
  <c r="BL37" i="17"/>
  <c r="BK37" i="17"/>
  <c r="BJ37" i="17"/>
  <c r="BI37" i="17"/>
  <c r="BH37" i="17"/>
  <c r="BG37" i="17"/>
  <c r="BF37" i="17"/>
  <c r="BE37" i="17"/>
  <c r="BD37" i="17"/>
  <c r="BC37" i="17"/>
  <c r="BB37" i="17"/>
  <c r="BA37" i="17"/>
  <c r="AZ37" i="17"/>
  <c r="BS37" i="17"/>
  <c r="Z37" i="17"/>
  <c r="AA37" i="17"/>
  <c r="X37" i="17"/>
  <c r="Y37" i="17"/>
  <c r="V37" i="17"/>
  <c r="W37" i="17"/>
  <c r="I262" i="6" s="1"/>
  <c r="M37" i="17"/>
  <c r="N37" i="17" s="1"/>
  <c r="K37" i="17"/>
  <c r="L37" i="17" s="1"/>
  <c r="I37" i="17"/>
  <c r="J37" i="17" s="1"/>
  <c r="B37" i="17"/>
  <c r="A37" i="17"/>
  <c r="BS36" i="17"/>
  <c r="BQ36" i="17"/>
  <c r="BP36" i="17"/>
  <c r="BO36" i="17"/>
  <c r="BN36" i="17"/>
  <c r="BM36" i="17"/>
  <c r="BL36" i="17"/>
  <c r="BK36" i="17"/>
  <c r="BJ36" i="17"/>
  <c r="BI36" i="17"/>
  <c r="BH36" i="17"/>
  <c r="BG36" i="17"/>
  <c r="BF36" i="17"/>
  <c r="BE36" i="17"/>
  <c r="BD36" i="17"/>
  <c r="BC36" i="17"/>
  <c r="BB36" i="17"/>
  <c r="BA36" i="17"/>
  <c r="AZ36" i="17"/>
  <c r="BQ35" i="17"/>
  <c r="BO35" i="17"/>
  <c r="BM35" i="17"/>
  <c r="BK35" i="17"/>
  <c r="BI35" i="17"/>
  <c r="BG35" i="17"/>
  <c r="BE35" i="17"/>
  <c r="BC35" i="17"/>
  <c r="BA35" i="17"/>
  <c r="BQ34" i="17"/>
  <c r="BP34" i="17"/>
  <c r="BO34" i="17"/>
  <c r="BN34" i="17"/>
  <c r="BM34" i="17"/>
  <c r="BL34" i="17"/>
  <c r="BK34" i="17"/>
  <c r="BJ34" i="17"/>
  <c r="BI34" i="17"/>
  <c r="BH34" i="17"/>
  <c r="BG34" i="17"/>
  <c r="BF34" i="17"/>
  <c r="BE34" i="17"/>
  <c r="BD34" i="17"/>
  <c r="BC34" i="17"/>
  <c r="BB34" i="17"/>
  <c r="BA34" i="17"/>
  <c r="BQ33" i="17"/>
  <c r="BP33" i="17"/>
  <c r="BO33" i="17"/>
  <c r="BN33" i="17"/>
  <c r="BM33" i="17"/>
  <c r="BL33" i="17"/>
  <c r="BK33" i="17"/>
  <c r="BJ33" i="17"/>
  <c r="BI33" i="17"/>
  <c r="BH33" i="17"/>
  <c r="BG33" i="17"/>
  <c r="BF33" i="17"/>
  <c r="BE33" i="17"/>
  <c r="BD33" i="17"/>
  <c r="BC33" i="17"/>
  <c r="BB33" i="17"/>
  <c r="BA33" i="17"/>
  <c r="AZ33" i="17"/>
  <c r="BQ32" i="17"/>
  <c r="BO32" i="17"/>
  <c r="BN32" i="17"/>
  <c r="BM32" i="17"/>
  <c r="BJ32" i="17"/>
  <c r="BI32" i="17"/>
  <c r="BG32" i="17"/>
  <c r="BF32" i="17"/>
  <c r="BE32" i="17"/>
  <c r="BB32" i="17"/>
  <c r="BA32" i="17"/>
  <c r="BQ31" i="17"/>
  <c r="BP31" i="17"/>
  <c r="BO31" i="17"/>
  <c r="BN31" i="17"/>
  <c r="BM31" i="17"/>
  <c r="BL31" i="17"/>
  <c r="BK31" i="17"/>
  <c r="BJ31" i="17"/>
  <c r="BI31" i="17"/>
  <c r="BH31" i="17"/>
  <c r="BG31" i="17"/>
  <c r="BF31" i="17"/>
  <c r="BE31" i="17"/>
  <c r="BD31" i="17"/>
  <c r="BC31" i="17"/>
  <c r="BB31" i="17"/>
  <c r="BA31" i="17"/>
  <c r="BQ30" i="17"/>
  <c r="BP30" i="17"/>
  <c r="BO30" i="17"/>
  <c r="BN30" i="17"/>
  <c r="BM30" i="17"/>
  <c r="BL30" i="17"/>
  <c r="BK30" i="17"/>
  <c r="BJ30" i="17"/>
  <c r="BI30" i="17"/>
  <c r="BH30" i="17"/>
  <c r="BG30" i="17"/>
  <c r="BF30" i="17"/>
  <c r="BE30" i="17"/>
  <c r="BD30" i="17"/>
  <c r="BC30" i="17"/>
  <c r="BB30" i="17"/>
  <c r="BA30" i="17"/>
  <c r="AZ30" i="17"/>
  <c r="AV30" i="17"/>
  <c r="Z30" i="17"/>
  <c r="U30" i="17"/>
  <c r="K30" i="17"/>
  <c r="F30" i="17"/>
  <c r="Z29" i="17"/>
  <c r="U29" i="17"/>
  <c r="K29" i="17"/>
  <c r="F29" i="17"/>
  <c r="BQ28" i="17"/>
  <c r="BP28" i="17"/>
  <c r="BO28" i="17"/>
  <c r="BN28" i="17"/>
  <c r="BM28" i="17"/>
  <c r="BL28" i="17"/>
  <c r="BK28" i="17"/>
  <c r="BJ28" i="17"/>
  <c r="BI28" i="17"/>
  <c r="BH28" i="17"/>
  <c r="BG28" i="17"/>
  <c r="BF28" i="17"/>
  <c r="BE28" i="17"/>
  <c r="BD28" i="17"/>
  <c r="BC28" i="17"/>
  <c r="BB28" i="17"/>
  <c r="BA28" i="17"/>
  <c r="Z28" i="17"/>
  <c r="U28" i="17"/>
  <c r="K28" i="17"/>
  <c r="F28" i="17"/>
  <c r="BQ27" i="17"/>
  <c r="BP27" i="17"/>
  <c r="BO27" i="17"/>
  <c r="BN27" i="17"/>
  <c r="BM27" i="17"/>
  <c r="BL27" i="17"/>
  <c r="BK27" i="17"/>
  <c r="BJ27" i="17"/>
  <c r="BI27" i="17"/>
  <c r="BH27" i="17"/>
  <c r="BG27" i="17"/>
  <c r="BF27" i="17"/>
  <c r="BE27" i="17"/>
  <c r="BD27" i="17"/>
  <c r="BC27" i="17"/>
  <c r="BB27" i="17"/>
  <c r="BA27" i="17"/>
  <c r="AY27" i="17"/>
  <c r="Z27" i="17"/>
  <c r="U27" i="17"/>
  <c r="K27" i="17"/>
  <c r="F27" i="17"/>
  <c r="BQ26" i="17"/>
  <c r="BQ20" i="17"/>
  <c r="BP26" i="17"/>
  <c r="BO26" i="17"/>
  <c r="BO23" i="17" s="1"/>
  <c r="BN26" i="17"/>
  <c r="BN23" i="17" s="1"/>
  <c r="BM26" i="17"/>
  <c r="BM20" i="17" s="1"/>
  <c r="BL26" i="17"/>
  <c r="BK26" i="17"/>
  <c r="BK23" i="17"/>
  <c r="BJ26" i="17"/>
  <c r="BJ23" i="17"/>
  <c r="BI26" i="17"/>
  <c r="BI20" i="17"/>
  <c r="BH26" i="17"/>
  <c r="BG26" i="17"/>
  <c r="BG23" i="17" s="1"/>
  <c r="BF26" i="17"/>
  <c r="BE26" i="17"/>
  <c r="BE20" i="17"/>
  <c r="BD26" i="17"/>
  <c r="BD23" i="17"/>
  <c r="BC26" i="17"/>
  <c r="BC23" i="17"/>
  <c r="BB26" i="17"/>
  <c r="BA26" i="17"/>
  <c r="BA20" i="17" s="1"/>
  <c r="Z26" i="17"/>
  <c r="U26" i="17"/>
  <c r="K26" i="17"/>
  <c r="F26" i="17"/>
  <c r="BQ25" i="17"/>
  <c r="BP25" i="17"/>
  <c r="BO25" i="17"/>
  <c r="BN25" i="17"/>
  <c r="BM25" i="17"/>
  <c r="BL25" i="17"/>
  <c r="BK25" i="17"/>
  <c r="BJ25" i="17"/>
  <c r="BI25" i="17"/>
  <c r="BH25" i="17"/>
  <c r="BG25" i="17"/>
  <c r="BF25" i="17"/>
  <c r="BE25" i="17"/>
  <c r="BD25" i="17"/>
  <c r="BC25" i="17"/>
  <c r="BB25" i="17"/>
  <c r="BA25" i="17"/>
  <c r="AZ25" i="17"/>
  <c r="BS25" i="17"/>
  <c r="Z25" i="17"/>
  <c r="U25" i="17"/>
  <c r="K25" i="17"/>
  <c r="F25" i="17"/>
  <c r="BS24" i="17"/>
  <c r="BQ24" i="17"/>
  <c r="BP24" i="17"/>
  <c r="BO24" i="17"/>
  <c r="BN24" i="17"/>
  <c r="BM24" i="17"/>
  <c r="BL24" i="17"/>
  <c r="BK24" i="17"/>
  <c r="BJ24" i="17"/>
  <c r="BI24" i="17"/>
  <c r="BH24" i="17"/>
  <c r="BG24" i="17"/>
  <c r="BF24" i="17"/>
  <c r="BE24" i="17"/>
  <c r="BD24" i="17"/>
  <c r="BC24" i="17"/>
  <c r="BB24" i="17"/>
  <c r="BA24" i="17"/>
  <c r="AZ24" i="17"/>
  <c r="Z24" i="17"/>
  <c r="U24" i="17"/>
  <c r="K24" i="17"/>
  <c r="F24" i="17"/>
  <c r="BP23" i="17"/>
  <c r="BL23" i="17"/>
  <c r="BH23" i="17"/>
  <c r="BF23" i="17"/>
  <c r="BB23" i="17"/>
  <c r="Z23" i="17"/>
  <c r="U23" i="17"/>
  <c r="K23" i="17"/>
  <c r="F23" i="17"/>
  <c r="BQ22" i="17"/>
  <c r="BP22" i="17"/>
  <c r="BO22" i="17"/>
  <c r="BN22" i="17"/>
  <c r="BM22" i="17"/>
  <c r="BL22" i="17"/>
  <c r="BK22" i="17"/>
  <c r="BJ22" i="17"/>
  <c r="BI22" i="17"/>
  <c r="BH22" i="17"/>
  <c r="BG22" i="17"/>
  <c r="BF22" i="17"/>
  <c r="BE22" i="17"/>
  <c r="BD22" i="17"/>
  <c r="BC22" i="17"/>
  <c r="BB22" i="17"/>
  <c r="BA22" i="17"/>
  <c r="Z22" i="17"/>
  <c r="U22" i="17"/>
  <c r="K22" i="17"/>
  <c r="F22" i="17"/>
  <c r="BQ21" i="17"/>
  <c r="BP21" i="17"/>
  <c r="BO21" i="17"/>
  <c r="BN21" i="17"/>
  <c r="BM21" i="17"/>
  <c r="BL21" i="17"/>
  <c r="BK21" i="17"/>
  <c r="BJ21" i="17"/>
  <c r="BI21" i="17"/>
  <c r="BH21" i="17"/>
  <c r="BG21" i="17"/>
  <c r="BF21" i="17"/>
  <c r="BE21" i="17"/>
  <c r="BD21" i="17"/>
  <c r="BC21" i="17"/>
  <c r="BB21" i="17"/>
  <c r="BA21" i="17"/>
  <c r="AZ21" i="17"/>
  <c r="Z21" i="17"/>
  <c r="U21" i="17"/>
  <c r="K21" i="17"/>
  <c r="F21" i="17"/>
  <c r="BP20" i="17"/>
  <c r="BN20" i="17"/>
  <c r="BL20" i="17"/>
  <c r="BK20" i="17"/>
  <c r="BH20" i="17"/>
  <c r="BF20" i="17"/>
  <c r="BC20" i="17"/>
  <c r="BB20" i="17"/>
  <c r="Z20" i="17"/>
  <c r="U20" i="17"/>
  <c r="K20" i="17"/>
  <c r="F20" i="17"/>
  <c r="BQ19" i="17"/>
  <c r="BP19" i="17"/>
  <c r="BO19" i="17"/>
  <c r="BN19" i="17"/>
  <c r="BM19" i="17"/>
  <c r="BL19" i="17"/>
  <c r="BK19" i="17"/>
  <c r="BJ19" i="17"/>
  <c r="BI19" i="17"/>
  <c r="BH19" i="17"/>
  <c r="BG19" i="17"/>
  <c r="BF19" i="17"/>
  <c r="BE19" i="17"/>
  <c r="BD19" i="17"/>
  <c r="BC19" i="17"/>
  <c r="BB19" i="17"/>
  <c r="BA19" i="17"/>
  <c r="Z19" i="17"/>
  <c r="U19" i="17"/>
  <c r="K19" i="17"/>
  <c r="F19" i="17"/>
  <c r="BQ18" i="17"/>
  <c r="BP18" i="17"/>
  <c r="BO18" i="17"/>
  <c r="BN18" i="17"/>
  <c r="BM18" i="17"/>
  <c r="BL18" i="17"/>
  <c r="BK18" i="17"/>
  <c r="BJ18" i="17"/>
  <c r="BI18" i="17"/>
  <c r="BH18" i="17"/>
  <c r="BG18" i="17"/>
  <c r="BF18" i="17"/>
  <c r="BE18" i="17"/>
  <c r="BD18" i="17"/>
  <c r="BC18" i="17"/>
  <c r="BB18" i="17"/>
  <c r="BA18" i="17"/>
  <c r="AZ18" i="17"/>
  <c r="AV18" i="17"/>
  <c r="Z18" i="17"/>
  <c r="U18" i="17"/>
  <c r="K18" i="17"/>
  <c r="F18" i="17"/>
  <c r="Z17" i="17"/>
  <c r="U17" i="17"/>
  <c r="K17" i="17"/>
  <c r="F17" i="17"/>
  <c r="Z16" i="17"/>
  <c r="U16" i="17"/>
  <c r="K16" i="17"/>
  <c r="F16" i="17"/>
  <c r="Z15" i="17"/>
  <c r="U15" i="17"/>
  <c r="K15" i="17"/>
  <c r="F15" i="17"/>
  <c r="Z14" i="17"/>
  <c r="U14" i="17"/>
  <c r="K14" i="17"/>
  <c r="F14" i="17"/>
  <c r="Z13" i="17"/>
  <c r="U13" i="17"/>
  <c r="K13" i="17"/>
  <c r="F13" i="17"/>
  <c r="Z12" i="17"/>
  <c r="U12" i="17"/>
  <c r="P12" i="17"/>
  <c r="K12" i="17"/>
  <c r="Z11" i="17"/>
  <c r="U11" i="17"/>
  <c r="K11" i="17"/>
  <c r="F11" i="17"/>
  <c r="AY136" i="15"/>
  <c r="BQ133" i="15"/>
  <c r="BQ134" i="15" s="1"/>
  <c r="BS133" i="15" s="1"/>
  <c r="AZ133" i="15"/>
  <c r="AZ134" i="15" s="1"/>
  <c r="BS134" i="15" s="1"/>
  <c r="BQ131" i="15"/>
  <c r="BP131" i="15"/>
  <c r="BO131" i="15"/>
  <c r="BN131" i="15"/>
  <c r="BM131" i="15"/>
  <c r="BL131" i="15"/>
  <c r="BK131" i="15"/>
  <c r="BJ131" i="15"/>
  <c r="BI131" i="15"/>
  <c r="BH131" i="15"/>
  <c r="BG131" i="15"/>
  <c r="BF131" i="15"/>
  <c r="BE131" i="15"/>
  <c r="BD131" i="15"/>
  <c r="BC131" i="15"/>
  <c r="BB131" i="15"/>
  <c r="BA131" i="15"/>
  <c r="BQ130" i="15"/>
  <c r="BP130" i="15"/>
  <c r="BO130" i="15"/>
  <c r="BN130" i="15"/>
  <c r="BM130" i="15"/>
  <c r="BL130" i="15"/>
  <c r="BK130" i="15"/>
  <c r="BJ130" i="15"/>
  <c r="BI130" i="15"/>
  <c r="BH130" i="15"/>
  <c r="BG130" i="15"/>
  <c r="BF130" i="15"/>
  <c r="BE130" i="15"/>
  <c r="BD130" i="15"/>
  <c r="BC130" i="15"/>
  <c r="BB130" i="15"/>
  <c r="BA130" i="15"/>
  <c r="AZ130" i="15"/>
  <c r="BQ128" i="15"/>
  <c r="BP128" i="15"/>
  <c r="BO128" i="15"/>
  <c r="BN128" i="15"/>
  <c r="BM128" i="15"/>
  <c r="BL128" i="15"/>
  <c r="BK128" i="15"/>
  <c r="BJ128" i="15"/>
  <c r="BI128" i="15"/>
  <c r="BH128" i="15"/>
  <c r="BG128" i="15"/>
  <c r="BF128" i="15"/>
  <c r="BE128" i="15"/>
  <c r="BD128" i="15"/>
  <c r="BC128" i="15"/>
  <c r="BB128" i="15"/>
  <c r="BA128" i="15"/>
  <c r="BQ127" i="15"/>
  <c r="BP127" i="15"/>
  <c r="BO127" i="15"/>
  <c r="BN127" i="15"/>
  <c r="BM127" i="15"/>
  <c r="BL127" i="15"/>
  <c r="BK127" i="15"/>
  <c r="BJ127" i="15"/>
  <c r="BI127" i="15"/>
  <c r="BH127" i="15"/>
  <c r="BG127" i="15"/>
  <c r="BF127" i="15"/>
  <c r="BE127" i="15"/>
  <c r="BD127" i="15"/>
  <c r="BC127" i="15"/>
  <c r="BB127" i="15"/>
  <c r="BA127" i="15"/>
  <c r="AV127" i="15"/>
  <c r="AY124" i="15"/>
  <c r="BQ121" i="15"/>
  <c r="AZ121" i="15"/>
  <c r="AZ122" i="15" s="1"/>
  <c r="BS122" i="15" s="1"/>
  <c r="BQ119" i="15"/>
  <c r="BP119" i="15"/>
  <c r="BO119" i="15"/>
  <c r="BN119" i="15"/>
  <c r="BM119" i="15"/>
  <c r="BL119" i="15"/>
  <c r="BK119" i="15"/>
  <c r="BJ119" i="15"/>
  <c r="BI119" i="15"/>
  <c r="BH119" i="15"/>
  <c r="BG119" i="15"/>
  <c r="BF119" i="15"/>
  <c r="BE119" i="15"/>
  <c r="BD119" i="15"/>
  <c r="BC119" i="15"/>
  <c r="BB119" i="15"/>
  <c r="BA119" i="15"/>
  <c r="BQ118" i="15"/>
  <c r="BP118" i="15"/>
  <c r="BO118" i="15"/>
  <c r="BN118" i="15"/>
  <c r="BM118" i="15"/>
  <c r="BL118" i="15"/>
  <c r="BK118" i="15"/>
  <c r="BJ118" i="15"/>
  <c r="BI118" i="15"/>
  <c r="BH118" i="15"/>
  <c r="BG118" i="15"/>
  <c r="BF118" i="15"/>
  <c r="BE118" i="15"/>
  <c r="BD118" i="15"/>
  <c r="BC118" i="15"/>
  <c r="BB118" i="15"/>
  <c r="BA118" i="15"/>
  <c r="AZ118" i="15"/>
  <c r="BQ116" i="15"/>
  <c r="BP116" i="15"/>
  <c r="BO116" i="15"/>
  <c r="BN116" i="15"/>
  <c r="BM116" i="15"/>
  <c r="BL116" i="15"/>
  <c r="BK116" i="15"/>
  <c r="BJ116" i="15"/>
  <c r="BI116" i="15"/>
  <c r="BH116" i="15"/>
  <c r="BG116" i="15"/>
  <c r="BF116" i="15"/>
  <c r="BE116" i="15"/>
  <c r="BD116" i="15"/>
  <c r="BC116" i="15"/>
  <c r="BB116" i="15"/>
  <c r="BA116" i="15"/>
  <c r="BQ115" i="15"/>
  <c r="BP115" i="15"/>
  <c r="BO115" i="15"/>
  <c r="BN115" i="15"/>
  <c r="BM115" i="15"/>
  <c r="BL115" i="15"/>
  <c r="BK115" i="15"/>
  <c r="BJ115" i="15"/>
  <c r="BI115" i="15"/>
  <c r="BH115" i="15"/>
  <c r="BG115" i="15"/>
  <c r="BF115" i="15"/>
  <c r="BE115" i="15"/>
  <c r="BD115" i="15"/>
  <c r="BC115" i="15"/>
  <c r="BB115" i="15"/>
  <c r="BA115" i="15"/>
  <c r="AV115" i="15"/>
  <c r="AY112" i="15"/>
  <c r="BQ109" i="15"/>
  <c r="BQ110" i="15" s="1"/>
  <c r="AZ109" i="15"/>
  <c r="AZ110" i="15" s="1"/>
  <c r="BS110" i="15" s="1"/>
  <c r="BQ107" i="15"/>
  <c r="BP107" i="15"/>
  <c r="BO107" i="15"/>
  <c r="BN107" i="15"/>
  <c r="BM107" i="15"/>
  <c r="BL107" i="15"/>
  <c r="BK107" i="15"/>
  <c r="BJ107" i="15"/>
  <c r="BI107" i="15"/>
  <c r="BH107" i="15"/>
  <c r="BG107" i="15"/>
  <c r="BF107" i="15"/>
  <c r="BE107" i="15"/>
  <c r="BD107" i="15"/>
  <c r="BC107" i="15"/>
  <c r="BB107" i="15"/>
  <c r="BA107" i="15"/>
  <c r="BQ106" i="15"/>
  <c r="BP106" i="15"/>
  <c r="BO106" i="15"/>
  <c r="BN106" i="15"/>
  <c r="BM106" i="15"/>
  <c r="BL106" i="15"/>
  <c r="BK106" i="15"/>
  <c r="BJ106" i="15"/>
  <c r="BI106" i="15"/>
  <c r="BH106" i="15"/>
  <c r="BG106" i="15"/>
  <c r="BF106" i="15"/>
  <c r="BE106" i="15"/>
  <c r="BD106" i="15"/>
  <c r="BC106" i="15"/>
  <c r="BB106" i="15"/>
  <c r="BA106" i="15"/>
  <c r="AZ106" i="15"/>
  <c r="BQ104" i="15"/>
  <c r="BP104" i="15"/>
  <c r="BO104" i="15"/>
  <c r="BN104" i="15"/>
  <c r="BM104" i="15"/>
  <c r="BL104" i="15"/>
  <c r="BK104" i="15"/>
  <c r="BJ104" i="15"/>
  <c r="BI104" i="15"/>
  <c r="BH104" i="15"/>
  <c r="BG104" i="15"/>
  <c r="BF104" i="15"/>
  <c r="BE104" i="15"/>
  <c r="BD104" i="15"/>
  <c r="BC104" i="15"/>
  <c r="BB104" i="15"/>
  <c r="BA104" i="15"/>
  <c r="BQ103" i="15"/>
  <c r="BP103" i="15"/>
  <c r="BO103" i="15"/>
  <c r="BN103" i="15"/>
  <c r="BM103" i="15"/>
  <c r="BL103" i="15"/>
  <c r="BK103" i="15"/>
  <c r="BJ103" i="15"/>
  <c r="BI103" i="15"/>
  <c r="BH103" i="15"/>
  <c r="BG103" i="15"/>
  <c r="BF103" i="15"/>
  <c r="BE103" i="15"/>
  <c r="BD103" i="15"/>
  <c r="BC103" i="15"/>
  <c r="BB103" i="15"/>
  <c r="BA103" i="15"/>
  <c r="AV103" i="15"/>
  <c r="B101" i="15"/>
  <c r="A101" i="15"/>
  <c r="X100" i="15"/>
  <c r="X101" i="15" s="1"/>
  <c r="B100" i="15"/>
  <c r="A100" i="15"/>
  <c r="AY100" i="15"/>
  <c r="B99" i="15"/>
  <c r="A99" i="15"/>
  <c r="Y98" i="15"/>
  <c r="Y100" i="15" s="1"/>
  <c r="X98" i="15"/>
  <c r="X99" i="15" s="1"/>
  <c r="B98" i="15"/>
  <c r="A98" i="15"/>
  <c r="B97" i="15"/>
  <c r="A97" i="15"/>
  <c r="BQ97" i="15"/>
  <c r="BQ98" i="15" s="1"/>
  <c r="AZ97" i="15"/>
  <c r="AZ98" i="15" s="1"/>
  <c r="BS98" i="15" s="1"/>
  <c r="X96" i="15"/>
  <c r="X97" i="15" s="1"/>
  <c r="B96" i="15"/>
  <c r="A96" i="15"/>
  <c r="B95" i="15"/>
  <c r="A95" i="15"/>
  <c r="BQ95" i="15"/>
  <c r="BP95" i="15"/>
  <c r="BO95" i="15"/>
  <c r="BN95" i="15"/>
  <c r="BM95" i="15"/>
  <c r="BL95" i="15"/>
  <c r="BK95" i="15"/>
  <c r="BJ95" i="15"/>
  <c r="BI95" i="15"/>
  <c r="BH95" i="15"/>
  <c r="BG95" i="15"/>
  <c r="BF95" i="15"/>
  <c r="BE95" i="15"/>
  <c r="BD95" i="15"/>
  <c r="BC95" i="15"/>
  <c r="BB95" i="15"/>
  <c r="BA95" i="15"/>
  <c r="Y94" i="15"/>
  <c r="Y96" i="15" s="1"/>
  <c r="X94" i="15"/>
  <c r="X95" i="15" s="1"/>
  <c r="B94" i="15"/>
  <c r="A94" i="15"/>
  <c r="BQ94" i="15"/>
  <c r="BP94" i="15"/>
  <c r="BO94" i="15"/>
  <c r="BN94" i="15"/>
  <c r="BM94" i="15"/>
  <c r="BL94" i="15"/>
  <c r="BK94" i="15"/>
  <c r="BJ94" i="15"/>
  <c r="BI94" i="15"/>
  <c r="BH94" i="15"/>
  <c r="BG94" i="15"/>
  <c r="BF94" i="15"/>
  <c r="BE94" i="15"/>
  <c r="BD94" i="15"/>
  <c r="BC94" i="15"/>
  <c r="BB94" i="15"/>
  <c r="BA94" i="15"/>
  <c r="AZ94" i="15"/>
  <c r="B93" i="15"/>
  <c r="A93" i="15"/>
  <c r="X92" i="15"/>
  <c r="X93" i="15" s="1"/>
  <c r="B92" i="15"/>
  <c r="A92" i="15"/>
  <c r="BQ92" i="15"/>
  <c r="BP92" i="15"/>
  <c r="BO92" i="15"/>
  <c r="BN92" i="15"/>
  <c r="BM92" i="15"/>
  <c r="BL92" i="15"/>
  <c r="BK92" i="15"/>
  <c r="BJ92" i="15"/>
  <c r="BI92" i="15"/>
  <c r="BH92" i="15"/>
  <c r="BG92" i="15"/>
  <c r="BF92" i="15"/>
  <c r="BE92" i="15"/>
  <c r="BD92" i="15"/>
  <c r="BC92" i="15"/>
  <c r="BB92" i="15"/>
  <c r="BA92" i="15"/>
  <c r="B91" i="15"/>
  <c r="A91" i="15"/>
  <c r="BQ91" i="15"/>
  <c r="BP91" i="15"/>
  <c r="BO91" i="15"/>
  <c r="BN91" i="15"/>
  <c r="BM91" i="15"/>
  <c r="BL91" i="15"/>
  <c r="BK91" i="15"/>
  <c r="BJ91" i="15"/>
  <c r="BI91" i="15"/>
  <c r="BH91" i="15"/>
  <c r="BG91" i="15"/>
  <c r="BF91" i="15"/>
  <c r="BE91" i="15"/>
  <c r="BD91" i="15"/>
  <c r="BC91" i="15"/>
  <c r="BB91" i="15"/>
  <c r="BA91" i="15"/>
  <c r="AV91" i="15"/>
  <c r="Y90" i="15"/>
  <c r="Y92" i="15" s="1"/>
  <c r="X90" i="15"/>
  <c r="X91" i="15" s="1"/>
  <c r="B90" i="15"/>
  <c r="A90" i="15"/>
  <c r="B89" i="15"/>
  <c r="A89" i="15"/>
  <c r="X88" i="15"/>
  <c r="X89" i="15" s="1"/>
  <c r="B88" i="15"/>
  <c r="A88" i="15"/>
  <c r="AY88" i="15"/>
  <c r="B87" i="15"/>
  <c r="A87" i="15"/>
  <c r="Y86" i="15"/>
  <c r="Y88" i="15" s="1"/>
  <c r="X86" i="15"/>
  <c r="X87" i="15"/>
  <c r="B86" i="15"/>
  <c r="A86" i="15"/>
  <c r="B85" i="15"/>
  <c r="A85" i="15"/>
  <c r="BQ85" i="15"/>
  <c r="BQ86" i="15" s="1"/>
  <c r="AZ85" i="15"/>
  <c r="AZ86" i="15" s="1"/>
  <c r="BS86" i="15" s="1"/>
  <c r="X84" i="15"/>
  <c r="X85" i="15" s="1"/>
  <c r="W84" i="15"/>
  <c r="W85" i="15" s="1"/>
  <c r="B84" i="15"/>
  <c r="A84" i="15"/>
  <c r="B83" i="15"/>
  <c r="A83" i="15"/>
  <c r="BQ83" i="15"/>
  <c r="BP83" i="15"/>
  <c r="BO83" i="15"/>
  <c r="BN83" i="15"/>
  <c r="BM83" i="15"/>
  <c r="BL83" i="15"/>
  <c r="BK83" i="15"/>
  <c r="BJ83" i="15"/>
  <c r="BI83" i="15"/>
  <c r="BH83" i="15"/>
  <c r="BG83" i="15"/>
  <c r="BF83" i="15"/>
  <c r="BE83" i="15"/>
  <c r="BD83" i="15"/>
  <c r="BC83" i="15"/>
  <c r="BB83" i="15"/>
  <c r="BA83" i="15"/>
  <c r="Y82" i="15"/>
  <c r="Y84" i="15" s="1"/>
  <c r="X82" i="15"/>
  <c r="X83" i="15" s="1"/>
  <c r="W82" i="15"/>
  <c r="W83" i="15"/>
  <c r="B82" i="15"/>
  <c r="A82" i="15"/>
  <c r="BQ82" i="15"/>
  <c r="BP82" i="15"/>
  <c r="BO82" i="15"/>
  <c r="BN82" i="15"/>
  <c r="BM82" i="15"/>
  <c r="BL82" i="15"/>
  <c r="BK82" i="15"/>
  <c r="BJ82" i="15"/>
  <c r="BI82" i="15"/>
  <c r="BH82" i="15"/>
  <c r="BG82" i="15"/>
  <c r="BF82" i="15"/>
  <c r="BE82" i="15"/>
  <c r="BD82" i="15"/>
  <c r="BC82" i="15"/>
  <c r="BB82" i="15"/>
  <c r="BA82" i="15"/>
  <c r="AZ82" i="15"/>
  <c r="B81" i="15"/>
  <c r="A81" i="15"/>
  <c r="X80" i="15"/>
  <c r="X81" i="15" s="1"/>
  <c r="W80" i="15"/>
  <c r="W81" i="15" s="1"/>
  <c r="B80" i="15"/>
  <c r="A80" i="15"/>
  <c r="BQ80" i="15"/>
  <c r="BP80" i="15"/>
  <c r="BO80" i="15"/>
  <c r="BN80" i="15"/>
  <c r="BM80" i="15"/>
  <c r="BL80" i="15"/>
  <c r="BK80" i="15"/>
  <c r="BJ80" i="15"/>
  <c r="BI80" i="15"/>
  <c r="BH80" i="15"/>
  <c r="BG80" i="15"/>
  <c r="BF80" i="15"/>
  <c r="BE80" i="15"/>
  <c r="BD80" i="15"/>
  <c r="BC80" i="15"/>
  <c r="BB80" i="15"/>
  <c r="BA80" i="15"/>
  <c r="B79" i="15"/>
  <c r="A79" i="15"/>
  <c r="BQ79" i="15"/>
  <c r="BP79" i="15"/>
  <c r="BO79" i="15"/>
  <c r="BN79" i="15"/>
  <c r="BM79" i="15"/>
  <c r="BL79" i="15"/>
  <c r="BK79" i="15"/>
  <c r="BJ79" i="15"/>
  <c r="BI79" i="15"/>
  <c r="BH79" i="15"/>
  <c r="BG79" i="15"/>
  <c r="BF79" i="15"/>
  <c r="BE79" i="15"/>
  <c r="BD79" i="15"/>
  <c r="BC79" i="15"/>
  <c r="BB79" i="15"/>
  <c r="BA79" i="15"/>
  <c r="AV79" i="15"/>
  <c r="Y78" i="15"/>
  <c r="Y80" i="15" s="1"/>
  <c r="X78" i="15"/>
  <c r="X79" i="15" s="1"/>
  <c r="W78" i="15"/>
  <c r="W79" i="15" s="1"/>
  <c r="B78" i="15"/>
  <c r="A78" i="15"/>
  <c r="B77" i="15"/>
  <c r="A77" i="15"/>
  <c r="X76" i="15"/>
  <c r="X77" i="15"/>
  <c r="W76" i="15"/>
  <c r="W77" i="15" s="1"/>
  <c r="B76" i="15"/>
  <c r="A76" i="15"/>
  <c r="AY76" i="15"/>
  <c r="B75" i="15"/>
  <c r="A75" i="15"/>
  <c r="Y74" i="15"/>
  <c r="Y76" i="15" s="1"/>
  <c r="X74" i="15"/>
  <c r="X75" i="15" s="1"/>
  <c r="W74" i="15"/>
  <c r="W75" i="15" s="1"/>
  <c r="B74" i="15"/>
  <c r="A74" i="15"/>
  <c r="B73" i="15"/>
  <c r="A73" i="15"/>
  <c r="BQ73" i="15"/>
  <c r="AZ73" i="15"/>
  <c r="AZ74" i="15" s="1"/>
  <c r="BS74" i="15" s="1"/>
  <c r="X72" i="15"/>
  <c r="X73" i="15" s="1"/>
  <c r="W72" i="15"/>
  <c r="W73" i="15" s="1"/>
  <c r="B72" i="15"/>
  <c r="A72" i="15"/>
  <c r="B71" i="15"/>
  <c r="A71" i="15"/>
  <c r="BQ71" i="15"/>
  <c r="BP71" i="15"/>
  <c r="BO71" i="15"/>
  <c r="BN71" i="15"/>
  <c r="BM71" i="15"/>
  <c r="BL71" i="15"/>
  <c r="BK71" i="15"/>
  <c r="BJ71" i="15"/>
  <c r="BI71" i="15"/>
  <c r="BH71" i="15"/>
  <c r="BG71" i="15"/>
  <c r="BF71" i="15"/>
  <c r="BE71" i="15"/>
  <c r="BD71" i="15"/>
  <c r="BC71" i="15"/>
  <c r="BB71" i="15"/>
  <c r="BA71" i="15"/>
  <c r="Y70" i="15"/>
  <c r="Y72" i="15" s="1"/>
  <c r="X70" i="15"/>
  <c r="X71" i="15" s="1"/>
  <c r="W70" i="15"/>
  <c r="W71" i="15"/>
  <c r="B70" i="15"/>
  <c r="A70" i="15"/>
  <c r="BQ70" i="15"/>
  <c r="BP70" i="15"/>
  <c r="BO70" i="15"/>
  <c r="BN70" i="15"/>
  <c r="BM70" i="15"/>
  <c r="BL70" i="15"/>
  <c r="BK70" i="15"/>
  <c r="BJ70" i="15"/>
  <c r="BI70" i="15"/>
  <c r="BH70" i="15"/>
  <c r="BG70" i="15"/>
  <c r="BF70" i="15"/>
  <c r="BE70" i="15"/>
  <c r="BD70" i="15"/>
  <c r="BC70" i="15"/>
  <c r="BB70" i="15"/>
  <c r="BA70" i="15"/>
  <c r="AZ70" i="15"/>
  <c r="B69" i="15"/>
  <c r="A69" i="15"/>
  <c r="X68" i="15"/>
  <c r="X69" i="15" s="1"/>
  <c r="W68" i="15"/>
  <c r="W69" i="15"/>
  <c r="B68" i="15"/>
  <c r="A68" i="15"/>
  <c r="BQ68" i="15"/>
  <c r="BP68" i="15"/>
  <c r="BO68" i="15"/>
  <c r="BN68" i="15"/>
  <c r="BM68" i="15"/>
  <c r="BL68" i="15"/>
  <c r="BK68" i="15"/>
  <c r="BJ68" i="15"/>
  <c r="BI68" i="15"/>
  <c r="BH68" i="15"/>
  <c r="BG68" i="15"/>
  <c r="BF68" i="15"/>
  <c r="BE68" i="15"/>
  <c r="BD68" i="15"/>
  <c r="BC68" i="15"/>
  <c r="BB68" i="15"/>
  <c r="BA68" i="15"/>
  <c r="B67" i="15"/>
  <c r="A67" i="15"/>
  <c r="BQ67" i="15"/>
  <c r="BP67" i="15"/>
  <c r="BO67" i="15"/>
  <c r="BN67" i="15"/>
  <c r="BM67" i="15"/>
  <c r="BL67" i="15"/>
  <c r="BK67" i="15"/>
  <c r="BJ67" i="15"/>
  <c r="BI67" i="15"/>
  <c r="BH67" i="15"/>
  <c r="BG67" i="15"/>
  <c r="BF67" i="15"/>
  <c r="BE67" i="15"/>
  <c r="BD67" i="15"/>
  <c r="BC67" i="15"/>
  <c r="BB67" i="15"/>
  <c r="BA67" i="15"/>
  <c r="AV67" i="15"/>
  <c r="Y66" i="15"/>
  <c r="Y68" i="15" s="1"/>
  <c r="X66" i="15"/>
  <c r="X67" i="15" s="1"/>
  <c r="W66" i="15"/>
  <c r="W67" i="15" s="1"/>
  <c r="B66" i="15"/>
  <c r="A66" i="15"/>
  <c r="B65" i="15"/>
  <c r="A65" i="15"/>
  <c r="X64" i="15"/>
  <c r="X65" i="15" s="1"/>
  <c r="W64" i="15"/>
  <c r="W65" i="15" s="1"/>
  <c r="B64" i="15"/>
  <c r="A64" i="15"/>
  <c r="AY64" i="15"/>
  <c r="B63" i="15"/>
  <c r="A63" i="15"/>
  <c r="Y62" i="15"/>
  <c r="Y64" i="15"/>
  <c r="X62" i="15"/>
  <c r="X63" i="15" s="1"/>
  <c r="W62" i="15"/>
  <c r="W63" i="15"/>
  <c r="B62" i="15"/>
  <c r="A62" i="15"/>
  <c r="F61" i="15"/>
  <c r="G61" i="15"/>
  <c r="H61" i="15" s="1"/>
  <c r="I61" i="15" s="1"/>
  <c r="J61" i="15" s="1"/>
  <c r="K61" i="15" s="1"/>
  <c r="L61" i="15" s="1"/>
  <c r="M61" i="15" s="1"/>
  <c r="N61" i="15" s="1"/>
  <c r="O61" i="15" s="1"/>
  <c r="P61" i="15" s="1"/>
  <c r="Q61" i="15" s="1"/>
  <c r="R61" i="15" s="1"/>
  <c r="S61" i="15" s="1"/>
  <c r="T61" i="15" s="1"/>
  <c r="U61" i="15" s="1"/>
  <c r="V61" i="15" s="1"/>
  <c r="BQ61" i="15"/>
  <c r="BQ62" i="15" s="1"/>
  <c r="AZ61" i="15"/>
  <c r="AZ62" i="15" s="1"/>
  <c r="BS62" i="15" s="1"/>
  <c r="BQ58" i="15"/>
  <c r="BP58" i="15"/>
  <c r="BO58" i="15"/>
  <c r="BN58" i="15"/>
  <c r="BM58" i="15"/>
  <c r="BL58" i="15"/>
  <c r="BK58" i="15"/>
  <c r="BJ58" i="15"/>
  <c r="BI58" i="15"/>
  <c r="BH58" i="15"/>
  <c r="BG58" i="15"/>
  <c r="BF58" i="15"/>
  <c r="BE58" i="15"/>
  <c r="BD58" i="15"/>
  <c r="BC58" i="15"/>
  <c r="BB58" i="15"/>
  <c r="BA58" i="15"/>
  <c r="BQ57" i="15"/>
  <c r="BP57" i="15"/>
  <c r="BO57" i="15"/>
  <c r="BN57" i="15"/>
  <c r="BM57" i="15"/>
  <c r="BL57" i="15"/>
  <c r="BK57" i="15"/>
  <c r="BJ57" i="15"/>
  <c r="BI57" i="15"/>
  <c r="BH57" i="15"/>
  <c r="BG57" i="15"/>
  <c r="BF57" i="15"/>
  <c r="BE57" i="15"/>
  <c r="BD57" i="15"/>
  <c r="BC57" i="15"/>
  <c r="BB57" i="15"/>
  <c r="BA57" i="15"/>
  <c r="AZ57" i="15"/>
  <c r="Z56" i="15"/>
  <c r="AA56" i="15" s="1"/>
  <c r="X56" i="15"/>
  <c r="Y56" i="15" s="1"/>
  <c r="V56" i="15"/>
  <c r="W56" i="15" s="1"/>
  <c r="I225" i="6" s="1"/>
  <c r="M56" i="15"/>
  <c r="N56" i="15"/>
  <c r="K56" i="15"/>
  <c r="L56" i="15"/>
  <c r="I56" i="15"/>
  <c r="J56" i="15"/>
  <c r="H225" i="6" s="1"/>
  <c r="BQ55" i="15"/>
  <c r="BP55" i="15"/>
  <c r="BO55" i="15"/>
  <c r="BN55" i="15"/>
  <c r="BM55" i="15"/>
  <c r="BL55" i="15"/>
  <c r="BK55" i="15"/>
  <c r="BJ55" i="15"/>
  <c r="BI55" i="15"/>
  <c r="BH55" i="15"/>
  <c r="BG55" i="15"/>
  <c r="BF55" i="15"/>
  <c r="BE55" i="15"/>
  <c r="BD55" i="15"/>
  <c r="BC55" i="15"/>
  <c r="BB55" i="15"/>
  <c r="BA55" i="15"/>
  <c r="Z55" i="15"/>
  <c r="AA55" i="15"/>
  <c r="X55" i="15"/>
  <c r="Y55" i="15"/>
  <c r="V55" i="15"/>
  <c r="W55" i="15"/>
  <c r="I224" i="6" s="1"/>
  <c r="M55" i="15"/>
  <c r="N55" i="15" s="1"/>
  <c r="K55" i="15"/>
  <c r="L55" i="15" s="1"/>
  <c r="I55" i="15"/>
  <c r="J55" i="15" s="1"/>
  <c r="B55" i="15"/>
  <c r="A55" i="15"/>
  <c r="BQ54" i="15"/>
  <c r="BP54" i="15"/>
  <c r="BO54" i="15"/>
  <c r="BN54" i="15"/>
  <c r="BM54" i="15"/>
  <c r="BL54" i="15"/>
  <c r="BK54" i="15"/>
  <c r="BJ54" i="15"/>
  <c r="BI54" i="15"/>
  <c r="BH54" i="15"/>
  <c r="BG54" i="15"/>
  <c r="BF54" i="15"/>
  <c r="BE54" i="15"/>
  <c r="BD54" i="15"/>
  <c r="BC54" i="15"/>
  <c r="BB54" i="15"/>
  <c r="BA54" i="15"/>
  <c r="AV54" i="15"/>
  <c r="Z54" i="15"/>
  <c r="AA54" i="15"/>
  <c r="X54" i="15"/>
  <c r="Y54" i="15"/>
  <c r="V54" i="15"/>
  <c r="W54" i="15"/>
  <c r="M54" i="15"/>
  <c r="N54" i="15"/>
  <c r="K54" i="15"/>
  <c r="L54" i="15"/>
  <c r="I54" i="15"/>
  <c r="J54" i="15"/>
  <c r="H223" i="6" s="1"/>
  <c r="Z53" i="15"/>
  <c r="AA53" i="15" s="1"/>
  <c r="X53" i="15"/>
  <c r="Y53" i="15" s="1"/>
  <c r="V53" i="15"/>
  <c r="W53" i="15" s="1"/>
  <c r="M53" i="15"/>
  <c r="N53" i="15" s="1"/>
  <c r="K53" i="15"/>
  <c r="L53" i="15" s="1"/>
  <c r="I53" i="15"/>
  <c r="J53" i="15" s="1"/>
  <c r="B53" i="15"/>
  <c r="A53" i="15"/>
  <c r="Z52" i="15"/>
  <c r="AA52" i="15"/>
  <c r="X52" i="15"/>
  <c r="Y52" i="15"/>
  <c r="V52" i="15"/>
  <c r="W52" i="15"/>
  <c r="M52" i="15"/>
  <c r="N52" i="15"/>
  <c r="K52" i="15"/>
  <c r="L52" i="15"/>
  <c r="I52" i="15"/>
  <c r="J52" i="15"/>
  <c r="H221" i="6" s="1"/>
  <c r="AY51" i="15"/>
  <c r="Z51" i="15"/>
  <c r="AA51" i="15" s="1"/>
  <c r="X51" i="15"/>
  <c r="Y51" i="15" s="1"/>
  <c r="V51" i="15"/>
  <c r="W51" i="15" s="1"/>
  <c r="I220" i="6" s="1"/>
  <c r="M51" i="15"/>
  <c r="N51" i="15"/>
  <c r="K51" i="15"/>
  <c r="L51" i="15"/>
  <c r="I51" i="15"/>
  <c r="J51" i="15"/>
  <c r="B51" i="15"/>
  <c r="A51" i="15"/>
  <c r="Z50" i="15"/>
  <c r="AA50" i="15" s="1"/>
  <c r="X50" i="15"/>
  <c r="Y50" i="15" s="1"/>
  <c r="V50" i="15"/>
  <c r="W50" i="15" s="1"/>
  <c r="I219" i="6" s="1"/>
  <c r="M50" i="15"/>
  <c r="N50" i="15"/>
  <c r="K50" i="15"/>
  <c r="L50" i="15"/>
  <c r="I50" i="15"/>
  <c r="J50" i="15"/>
  <c r="H219" i="6" s="1"/>
  <c r="Z49" i="15"/>
  <c r="AA49" i="15"/>
  <c r="X49" i="15"/>
  <c r="Y49" i="15"/>
  <c r="V49" i="15"/>
  <c r="W49" i="15"/>
  <c r="M49" i="15"/>
  <c r="N49" i="15"/>
  <c r="K49" i="15"/>
  <c r="L49" i="15"/>
  <c r="I49" i="15"/>
  <c r="J49" i="15"/>
  <c r="H218" i="6" s="1"/>
  <c r="B49" i="15"/>
  <c r="A49" i="15"/>
  <c r="BQ48" i="15"/>
  <c r="BQ49" i="15" s="1"/>
  <c r="AZ48" i="15"/>
  <c r="AZ49" i="15" s="1"/>
  <c r="BS49" i="15" s="1"/>
  <c r="Z48" i="15"/>
  <c r="AA48" i="15"/>
  <c r="X48" i="15"/>
  <c r="Y48" i="15"/>
  <c r="V48" i="15"/>
  <c r="W48" i="15"/>
  <c r="M48" i="15"/>
  <c r="N48" i="15"/>
  <c r="K48" i="15"/>
  <c r="L48" i="15"/>
  <c r="I48" i="15"/>
  <c r="J48" i="15"/>
  <c r="Z47" i="15"/>
  <c r="AA47" i="15" s="1"/>
  <c r="X47" i="15"/>
  <c r="Y47" i="15" s="1"/>
  <c r="V47" i="15"/>
  <c r="W47" i="15" s="1"/>
  <c r="M47" i="15"/>
  <c r="N47" i="15" s="1"/>
  <c r="K47" i="15"/>
  <c r="L47" i="15" s="1"/>
  <c r="I47" i="15"/>
  <c r="J47" i="15" s="1"/>
  <c r="B47" i="15"/>
  <c r="A47" i="15"/>
  <c r="BQ46" i="15"/>
  <c r="BP46" i="15"/>
  <c r="BO46" i="15"/>
  <c r="BN46" i="15"/>
  <c r="BM46" i="15"/>
  <c r="BL46" i="15"/>
  <c r="BK46" i="15"/>
  <c r="BJ46" i="15"/>
  <c r="BI46" i="15"/>
  <c r="BH46" i="15"/>
  <c r="BG46" i="15"/>
  <c r="BF46" i="15"/>
  <c r="BE46" i="15"/>
  <c r="BD46" i="15"/>
  <c r="BC46" i="15"/>
  <c r="BB46" i="15"/>
  <c r="BA46" i="15"/>
  <c r="Z46" i="15"/>
  <c r="AA46" i="15"/>
  <c r="X46" i="15"/>
  <c r="Y46" i="15"/>
  <c r="V46" i="15"/>
  <c r="W46" i="15"/>
  <c r="M46" i="15"/>
  <c r="N46" i="15"/>
  <c r="K46" i="15"/>
  <c r="L46" i="15"/>
  <c r="I46" i="15"/>
  <c r="J46" i="15"/>
  <c r="BQ45" i="15"/>
  <c r="BP45" i="15"/>
  <c r="BO45" i="15"/>
  <c r="BN45" i="15"/>
  <c r="BM45" i="15"/>
  <c r="BL45" i="15"/>
  <c r="BK45" i="15"/>
  <c r="BJ45" i="15"/>
  <c r="BI45" i="15"/>
  <c r="BH45" i="15"/>
  <c r="BG45" i="15"/>
  <c r="BF45" i="15"/>
  <c r="BE45" i="15"/>
  <c r="BD45" i="15"/>
  <c r="BC45" i="15"/>
  <c r="BB45" i="15"/>
  <c r="BA45" i="15"/>
  <c r="AZ45" i="15"/>
  <c r="Z45" i="15"/>
  <c r="AA45" i="15"/>
  <c r="X45" i="15"/>
  <c r="Y45" i="15"/>
  <c r="V45" i="15"/>
  <c r="W45" i="15"/>
  <c r="M45" i="15"/>
  <c r="N45" i="15"/>
  <c r="K45" i="15"/>
  <c r="L45" i="15"/>
  <c r="I45" i="15"/>
  <c r="J45" i="15"/>
  <c r="B45" i="15"/>
  <c r="A45" i="15"/>
  <c r="Z44" i="15"/>
  <c r="AA44" i="15" s="1"/>
  <c r="X44" i="15"/>
  <c r="Y44" i="15" s="1"/>
  <c r="V44" i="15"/>
  <c r="W44" i="15" s="1"/>
  <c r="I213" i="6" s="1"/>
  <c r="M44" i="15"/>
  <c r="N44" i="15"/>
  <c r="K44" i="15"/>
  <c r="L44" i="15"/>
  <c r="I44" i="15"/>
  <c r="J44" i="15"/>
  <c r="BQ43" i="15"/>
  <c r="BP43" i="15"/>
  <c r="BO43" i="15"/>
  <c r="BN43" i="15"/>
  <c r="BM43" i="15"/>
  <c r="BL43" i="15"/>
  <c r="BK43" i="15"/>
  <c r="BJ43" i="15"/>
  <c r="BI43" i="15"/>
  <c r="BH43" i="15"/>
  <c r="BG43" i="15"/>
  <c r="BF43" i="15"/>
  <c r="BE43" i="15"/>
  <c r="BD43" i="15"/>
  <c r="BC43" i="15"/>
  <c r="BB43" i="15"/>
  <c r="BA43" i="15"/>
  <c r="Z43" i="15"/>
  <c r="AA43" i="15" s="1"/>
  <c r="X43" i="15"/>
  <c r="Y43" i="15" s="1"/>
  <c r="V43" i="15"/>
  <c r="W43" i="15" s="1"/>
  <c r="I212" i="6" s="1"/>
  <c r="M43" i="15"/>
  <c r="N43" i="15"/>
  <c r="K43" i="15"/>
  <c r="L43" i="15"/>
  <c r="I43" i="15"/>
  <c r="J43" i="15"/>
  <c r="B43" i="15"/>
  <c r="A43" i="15"/>
  <c r="BQ42" i="15"/>
  <c r="BP42" i="15"/>
  <c r="BO42" i="15"/>
  <c r="BN42" i="15"/>
  <c r="BM42" i="15"/>
  <c r="BL42" i="15"/>
  <c r="BK42" i="15"/>
  <c r="BJ42" i="15"/>
  <c r="BI42" i="15"/>
  <c r="BH42" i="15"/>
  <c r="BG42" i="15"/>
  <c r="BF42" i="15"/>
  <c r="BE42" i="15"/>
  <c r="BD42" i="15"/>
  <c r="BC42" i="15"/>
  <c r="BB42" i="15"/>
  <c r="BA42" i="15"/>
  <c r="AZ42" i="15"/>
  <c r="AV42" i="15"/>
  <c r="Z42" i="15"/>
  <c r="AA42" i="15" s="1"/>
  <c r="X42" i="15"/>
  <c r="Y42" i="15" s="1"/>
  <c r="V42" i="15"/>
  <c r="W42" i="15" s="1"/>
  <c r="M42" i="15"/>
  <c r="N42" i="15" s="1"/>
  <c r="K42" i="15"/>
  <c r="L42" i="15" s="1"/>
  <c r="I42" i="15"/>
  <c r="J42" i="15" s="1"/>
  <c r="Z41" i="15"/>
  <c r="AA41" i="15" s="1"/>
  <c r="X41" i="15"/>
  <c r="Y41" i="15" s="1"/>
  <c r="V41" i="15"/>
  <c r="W41" i="15" s="1"/>
  <c r="M41" i="15"/>
  <c r="N41" i="15" s="1"/>
  <c r="K41" i="15"/>
  <c r="L41" i="15" s="1"/>
  <c r="I41" i="15"/>
  <c r="J41" i="15" s="1"/>
  <c r="H210" i="6" s="1"/>
  <c r="B41" i="15"/>
  <c r="A41" i="15"/>
  <c r="Z40" i="15"/>
  <c r="AA40" i="15" s="1"/>
  <c r="X40" i="15"/>
  <c r="Y40" i="15" s="1"/>
  <c r="V40" i="15"/>
  <c r="W40" i="15" s="1"/>
  <c r="I209" i="6" s="1"/>
  <c r="M40" i="15"/>
  <c r="N40" i="15"/>
  <c r="K40" i="15"/>
  <c r="L40" i="15"/>
  <c r="I40" i="15"/>
  <c r="J40" i="15"/>
  <c r="AY39" i="15"/>
  <c r="Z39" i="15"/>
  <c r="AA39" i="15"/>
  <c r="X39" i="15"/>
  <c r="Y39" i="15"/>
  <c r="V39" i="15"/>
  <c r="W39" i="15"/>
  <c r="I208" i="6" s="1"/>
  <c r="M39" i="15"/>
  <c r="N39" i="15" s="1"/>
  <c r="K39" i="15"/>
  <c r="L39" i="15" s="1"/>
  <c r="I39" i="15"/>
  <c r="J39" i="15" s="1"/>
  <c r="B39" i="15"/>
  <c r="A39" i="15"/>
  <c r="Z38" i="15"/>
  <c r="AA38" i="15" s="1"/>
  <c r="X38" i="15"/>
  <c r="Y38" i="15" s="1"/>
  <c r="V38" i="15"/>
  <c r="W38" i="15" s="1"/>
  <c r="M38" i="15"/>
  <c r="N38" i="15"/>
  <c r="K38" i="15"/>
  <c r="L38" i="15"/>
  <c r="I38" i="15"/>
  <c r="J38" i="15"/>
  <c r="AZ37" i="15"/>
  <c r="BS37" i="15" s="1"/>
  <c r="Z37" i="15"/>
  <c r="AA37" i="15" s="1"/>
  <c r="X37" i="15"/>
  <c r="Y37" i="15" s="1"/>
  <c r="V37" i="15"/>
  <c r="W37" i="15" s="1"/>
  <c r="M37" i="15"/>
  <c r="N37" i="15"/>
  <c r="K37" i="15"/>
  <c r="L37" i="15"/>
  <c r="I37" i="15"/>
  <c r="J37" i="15"/>
  <c r="B37" i="15"/>
  <c r="A37" i="15"/>
  <c r="BQ36" i="15"/>
  <c r="BQ37" i="15" s="1"/>
  <c r="AZ36" i="15"/>
  <c r="BQ34" i="15"/>
  <c r="BP34" i="15"/>
  <c r="BO34" i="15"/>
  <c r="BN34" i="15"/>
  <c r="BM34" i="15"/>
  <c r="BL34" i="15"/>
  <c r="BK34" i="15"/>
  <c r="BJ34" i="15"/>
  <c r="BI34" i="15"/>
  <c r="BH34" i="15"/>
  <c r="BG34" i="15"/>
  <c r="BF34" i="15"/>
  <c r="BE34" i="15"/>
  <c r="BD34" i="15"/>
  <c r="BC34" i="15"/>
  <c r="BB34" i="15"/>
  <c r="BA34" i="15"/>
  <c r="BQ33" i="15"/>
  <c r="BP33" i="15"/>
  <c r="BO33" i="15"/>
  <c r="BN33" i="15"/>
  <c r="BM33" i="15"/>
  <c r="BL33" i="15"/>
  <c r="BK33" i="15"/>
  <c r="BJ33" i="15"/>
  <c r="BI33" i="15"/>
  <c r="BH33" i="15"/>
  <c r="BG33" i="15"/>
  <c r="BF33" i="15"/>
  <c r="BE33" i="15"/>
  <c r="BD33" i="15"/>
  <c r="BC33" i="15"/>
  <c r="BB33" i="15"/>
  <c r="BA33" i="15"/>
  <c r="AZ33" i="15"/>
  <c r="BQ31" i="15"/>
  <c r="BP31" i="15"/>
  <c r="BO31" i="15"/>
  <c r="BN31" i="15"/>
  <c r="BM31" i="15"/>
  <c r="BL31" i="15"/>
  <c r="BK31" i="15"/>
  <c r="BJ31" i="15"/>
  <c r="BI31" i="15"/>
  <c r="BH31" i="15"/>
  <c r="BG31" i="15"/>
  <c r="BF31" i="15"/>
  <c r="BE31" i="15"/>
  <c r="BD31" i="15"/>
  <c r="BC31" i="15"/>
  <c r="BB31" i="15"/>
  <c r="BA31" i="15"/>
  <c r="BQ30" i="15"/>
  <c r="BP30" i="15"/>
  <c r="BO30" i="15"/>
  <c r="BN30" i="15"/>
  <c r="BM30" i="15"/>
  <c r="BL30" i="15"/>
  <c r="BK30" i="15"/>
  <c r="BJ30" i="15"/>
  <c r="BI30" i="15"/>
  <c r="BH30" i="15"/>
  <c r="BG30" i="15"/>
  <c r="BF30" i="15"/>
  <c r="BE30" i="15"/>
  <c r="BD30" i="15"/>
  <c r="BC30" i="15"/>
  <c r="BB30" i="15"/>
  <c r="BA30" i="15"/>
  <c r="AZ30" i="15"/>
  <c r="AV30" i="15"/>
  <c r="Z30" i="15"/>
  <c r="U30" i="15"/>
  <c r="K30" i="15"/>
  <c r="F30" i="15"/>
  <c r="Z29" i="15"/>
  <c r="U29" i="15"/>
  <c r="K29" i="15"/>
  <c r="F29" i="15"/>
  <c r="Z28" i="15"/>
  <c r="U28" i="15"/>
  <c r="K28" i="15"/>
  <c r="F28" i="15"/>
  <c r="AY27" i="15"/>
  <c r="Z27" i="15"/>
  <c r="U27" i="15"/>
  <c r="K27" i="15"/>
  <c r="F27" i="15"/>
  <c r="Z26" i="15"/>
  <c r="U26" i="15"/>
  <c r="K26" i="15"/>
  <c r="F26" i="15"/>
  <c r="Z25" i="15"/>
  <c r="U25" i="15"/>
  <c r="K25" i="15"/>
  <c r="F25" i="15"/>
  <c r="BQ24" i="15"/>
  <c r="AZ24" i="15"/>
  <c r="AZ25" i="15" s="1"/>
  <c r="BS25" i="15" s="1"/>
  <c r="Z24" i="15"/>
  <c r="U24" i="15"/>
  <c r="K24" i="15"/>
  <c r="F24" i="15"/>
  <c r="Z23" i="15"/>
  <c r="U23" i="15"/>
  <c r="K23" i="15"/>
  <c r="F23" i="15"/>
  <c r="BQ22" i="15"/>
  <c r="BP22" i="15"/>
  <c r="BO22" i="15"/>
  <c r="BN22" i="15"/>
  <c r="BM22" i="15"/>
  <c r="BL22" i="15"/>
  <c r="BK22" i="15"/>
  <c r="BJ22" i="15"/>
  <c r="BI22" i="15"/>
  <c r="BH22" i="15"/>
  <c r="BG22" i="15"/>
  <c r="BF22" i="15"/>
  <c r="BE22" i="15"/>
  <c r="BD22" i="15"/>
  <c r="BC22" i="15"/>
  <c r="BB22" i="15"/>
  <c r="BA22" i="15"/>
  <c r="Z22" i="15"/>
  <c r="U22" i="15"/>
  <c r="K22" i="15"/>
  <c r="F22" i="15"/>
  <c r="BQ21" i="15"/>
  <c r="BP21" i="15"/>
  <c r="BO21" i="15"/>
  <c r="BN21" i="15"/>
  <c r="BM21" i="15"/>
  <c r="BL21" i="15"/>
  <c r="BK21" i="15"/>
  <c r="BJ21" i="15"/>
  <c r="BI21" i="15"/>
  <c r="BH21" i="15"/>
  <c r="BG21" i="15"/>
  <c r="BF21" i="15"/>
  <c r="BE21" i="15"/>
  <c r="BD21" i="15"/>
  <c r="BC21" i="15"/>
  <c r="BB21" i="15"/>
  <c r="BA21" i="15"/>
  <c r="AZ21" i="15"/>
  <c r="Z21" i="15"/>
  <c r="U21" i="15"/>
  <c r="K21" i="15"/>
  <c r="F21" i="15"/>
  <c r="Z20" i="15"/>
  <c r="U20" i="15"/>
  <c r="K20" i="15"/>
  <c r="F20" i="15"/>
  <c r="BQ19" i="15"/>
  <c r="BP19" i="15"/>
  <c r="BO19" i="15"/>
  <c r="BN19" i="15"/>
  <c r="BM19" i="15"/>
  <c r="BL19" i="15"/>
  <c r="BK19" i="15"/>
  <c r="BJ19" i="15"/>
  <c r="BI19" i="15"/>
  <c r="BH19" i="15"/>
  <c r="BG19" i="15"/>
  <c r="BF19" i="15"/>
  <c r="BE19" i="15"/>
  <c r="BD19" i="15"/>
  <c r="BC19" i="15"/>
  <c r="BB19" i="15"/>
  <c r="BA19" i="15"/>
  <c r="Z19" i="15"/>
  <c r="U19" i="15"/>
  <c r="K19" i="15"/>
  <c r="F19" i="15"/>
  <c r="BQ18" i="15"/>
  <c r="BP18" i="15"/>
  <c r="BO18" i="15"/>
  <c r="BN18" i="15"/>
  <c r="BM18" i="15"/>
  <c r="BL18" i="15"/>
  <c r="BK18" i="15"/>
  <c r="BJ18" i="15"/>
  <c r="BI18" i="15"/>
  <c r="BH18" i="15"/>
  <c r="BG18" i="15"/>
  <c r="BF18" i="15"/>
  <c r="BE18" i="15"/>
  <c r="BD18" i="15"/>
  <c r="BC18" i="15"/>
  <c r="BB18" i="15"/>
  <c r="BA18" i="15"/>
  <c r="AZ18" i="15"/>
  <c r="AV18" i="15"/>
  <c r="Z18" i="15"/>
  <c r="U18" i="15"/>
  <c r="K18" i="15"/>
  <c r="F18" i="15"/>
  <c r="Z17" i="15"/>
  <c r="U17" i="15"/>
  <c r="K17" i="15"/>
  <c r="F17" i="15"/>
  <c r="Z16" i="15"/>
  <c r="U16" i="15"/>
  <c r="K16" i="15"/>
  <c r="F16" i="15"/>
  <c r="Z15" i="15"/>
  <c r="U15" i="15"/>
  <c r="K15" i="15"/>
  <c r="F15" i="15"/>
  <c r="Z14" i="15"/>
  <c r="U14" i="15"/>
  <c r="K14" i="15"/>
  <c r="F14" i="15"/>
  <c r="Z13" i="15"/>
  <c r="U13" i="15"/>
  <c r="K13" i="15"/>
  <c r="F13" i="15"/>
  <c r="Z12" i="15"/>
  <c r="U12" i="15"/>
  <c r="P12" i="15"/>
  <c r="K12" i="15"/>
  <c r="Z11" i="15"/>
  <c r="U11" i="15"/>
  <c r="K11" i="15"/>
  <c r="F11" i="15"/>
  <c r="F6" i="15"/>
  <c r="BQ137" i="14"/>
  <c r="BP137" i="14"/>
  <c r="BO137" i="14"/>
  <c r="BN137" i="14"/>
  <c r="BM137" i="14"/>
  <c r="BL137" i="14"/>
  <c r="BK137" i="14"/>
  <c r="BJ137" i="14"/>
  <c r="BI137" i="14"/>
  <c r="BH137" i="14"/>
  <c r="BG137" i="14"/>
  <c r="BF137" i="14"/>
  <c r="BE137" i="14"/>
  <c r="BD137" i="14"/>
  <c r="BC137" i="14"/>
  <c r="BB137" i="14"/>
  <c r="BA137" i="14"/>
  <c r="BQ136" i="14"/>
  <c r="BP136" i="14"/>
  <c r="BO136" i="14"/>
  <c r="BN136" i="14"/>
  <c r="BM136" i="14"/>
  <c r="BL136" i="14"/>
  <c r="BK136" i="14"/>
  <c r="BJ136" i="14"/>
  <c r="BI136" i="14"/>
  <c r="BH136" i="14"/>
  <c r="BG136" i="14"/>
  <c r="BF136" i="14"/>
  <c r="BE136" i="14"/>
  <c r="BD136" i="14"/>
  <c r="BC136" i="14"/>
  <c r="BB136" i="14"/>
  <c r="BA136" i="14"/>
  <c r="AY136" i="14"/>
  <c r="BQ135" i="14"/>
  <c r="BP135" i="14"/>
  <c r="BP132" i="14" s="1"/>
  <c r="BO135" i="14"/>
  <c r="BN135" i="14"/>
  <c r="BN132" i="14"/>
  <c r="BM135" i="14"/>
  <c r="BL135" i="14"/>
  <c r="BL132" i="14" s="1"/>
  <c r="BK135" i="14"/>
  <c r="BJ135" i="14"/>
  <c r="BJ132" i="14"/>
  <c r="BI135" i="14"/>
  <c r="BH135" i="14"/>
  <c r="BH132" i="14" s="1"/>
  <c r="BG135" i="14"/>
  <c r="BF135" i="14"/>
  <c r="BF132" i="14"/>
  <c r="BE135" i="14"/>
  <c r="BD135" i="14"/>
  <c r="BD132" i="14" s="1"/>
  <c r="BC135" i="14"/>
  <c r="BB135" i="14"/>
  <c r="BB132" i="14"/>
  <c r="BA135" i="14"/>
  <c r="BQ134" i="14"/>
  <c r="BP134" i="14"/>
  <c r="BO134" i="14"/>
  <c r="BN134" i="14"/>
  <c r="BM134" i="14"/>
  <c r="BL134" i="14"/>
  <c r="BK134" i="14"/>
  <c r="BJ134" i="14"/>
  <c r="BI134" i="14"/>
  <c r="BH134" i="14"/>
  <c r="BG134" i="14"/>
  <c r="BF134" i="14"/>
  <c r="BE134" i="14"/>
  <c r="BD134" i="14"/>
  <c r="BC134" i="14"/>
  <c r="BB134" i="14"/>
  <c r="BA134" i="14"/>
  <c r="AZ134" i="14"/>
  <c r="BS134" i="14"/>
  <c r="BS133" i="14"/>
  <c r="BQ133" i="14"/>
  <c r="BP133" i="14"/>
  <c r="BO133" i="14"/>
  <c r="BN133" i="14"/>
  <c r="BM133" i="14"/>
  <c r="BL133" i="14"/>
  <c r="BK133" i="14"/>
  <c r="BJ133" i="14"/>
  <c r="BI133" i="14"/>
  <c r="BH133" i="14"/>
  <c r="BG133" i="14"/>
  <c r="BF133" i="14"/>
  <c r="BE133" i="14"/>
  <c r="BD133" i="14"/>
  <c r="BC133" i="14"/>
  <c r="BB133" i="14"/>
  <c r="BA133" i="14"/>
  <c r="AZ133" i="14"/>
  <c r="BQ132" i="14"/>
  <c r="BO132" i="14"/>
  <c r="BM132" i="14"/>
  <c r="BK132" i="14"/>
  <c r="BI132" i="14"/>
  <c r="BG132" i="14"/>
  <c r="BE132" i="14"/>
  <c r="BC132" i="14"/>
  <c r="BA132" i="14"/>
  <c r="BQ131" i="14"/>
  <c r="BP131" i="14"/>
  <c r="BO131" i="14"/>
  <c r="BN131" i="14"/>
  <c r="BM131" i="14"/>
  <c r="BL131" i="14"/>
  <c r="BK131" i="14"/>
  <c r="BJ131" i="14"/>
  <c r="BI131" i="14"/>
  <c r="BH131" i="14"/>
  <c r="BG131" i="14"/>
  <c r="BF131" i="14"/>
  <c r="BE131" i="14"/>
  <c r="BD131" i="14"/>
  <c r="BC131" i="14"/>
  <c r="BB131" i="14"/>
  <c r="BA131" i="14"/>
  <c r="BQ130" i="14"/>
  <c r="BP130" i="14"/>
  <c r="BO130" i="14"/>
  <c r="BN130" i="14"/>
  <c r="BM130" i="14"/>
  <c r="BL130" i="14"/>
  <c r="BK130" i="14"/>
  <c r="BJ130" i="14"/>
  <c r="BI130" i="14"/>
  <c r="BH130" i="14"/>
  <c r="BG130" i="14"/>
  <c r="BF130" i="14"/>
  <c r="BE130" i="14"/>
  <c r="BD130" i="14"/>
  <c r="BC130" i="14"/>
  <c r="BB130" i="14"/>
  <c r="BA130" i="14"/>
  <c r="AZ130" i="14"/>
  <c r="BQ129" i="14"/>
  <c r="BO129" i="14"/>
  <c r="BM129" i="14"/>
  <c r="BK129" i="14"/>
  <c r="BI129" i="14"/>
  <c r="BG129" i="14"/>
  <c r="BE129" i="14"/>
  <c r="BC129" i="14"/>
  <c r="BA129" i="14"/>
  <c r="BQ128" i="14"/>
  <c r="BP128" i="14"/>
  <c r="BO128" i="14"/>
  <c r="BN128" i="14"/>
  <c r="BM128" i="14"/>
  <c r="BL128" i="14"/>
  <c r="BK128" i="14"/>
  <c r="BJ128" i="14"/>
  <c r="BI128" i="14"/>
  <c r="BH128" i="14"/>
  <c r="BG128" i="14"/>
  <c r="BF128" i="14"/>
  <c r="BE128" i="14"/>
  <c r="BD128" i="14"/>
  <c r="BC128" i="14"/>
  <c r="BB128" i="14"/>
  <c r="BA128" i="14"/>
  <c r="BQ127" i="14"/>
  <c r="BP127" i="14"/>
  <c r="BO127" i="14"/>
  <c r="BN127" i="14"/>
  <c r="BM127" i="14"/>
  <c r="BL127" i="14"/>
  <c r="BK127" i="14"/>
  <c r="BJ127" i="14"/>
  <c r="BI127" i="14"/>
  <c r="BH127" i="14"/>
  <c r="BG127" i="14"/>
  <c r="BF127" i="14"/>
  <c r="BE127" i="14"/>
  <c r="BD127" i="14"/>
  <c r="BC127" i="14"/>
  <c r="BB127" i="14"/>
  <c r="BA127" i="14"/>
  <c r="AZ127" i="14"/>
  <c r="AV127" i="14"/>
  <c r="BQ125" i="14"/>
  <c r="BP125" i="14"/>
  <c r="BO125" i="14"/>
  <c r="BN125" i="14"/>
  <c r="BM125" i="14"/>
  <c r="BL125" i="14"/>
  <c r="BK125" i="14"/>
  <c r="BJ125" i="14"/>
  <c r="BI125" i="14"/>
  <c r="BH125" i="14"/>
  <c r="BG125" i="14"/>
  <c r="BF125" i="14"/>
  <c r="BE125" i="14"/>
  <c r="BD125" i="14"/>
  <c r="BC125" i="14"/>
  <c r="BB125" i="14"/>
  <c r="BA125" i="14"/>
  <c r="BQ124" i="14"/>
  <c r="BP124" i="14"/>
  <c r="BO124" i="14"/>
  <c r="BN124" i="14"/>
  <c r="BM124" i="14"/>
  <c r="BL124" i="14"/>
  <c r="BK124" i="14"/>
  <c r="BJ124" i="14"/>
  <c r="BI124" i="14"/>
  <c r="BH124" i="14"/>
  <c r="BG124" i="14"/>
  <c r="BF124" i="14"/>
  <c r="BE124" i="14"/>
  <c r="BD124" i="14"/>
  <c r="BC124" i="14"/>
  <c r="BB124" i="14"/>
  <c r="BA124" i="14"/>
  <c r="AY124" i="14"/>
  <c r="BQ123" i="14"/>
  <c r="BQ120" i="14" s="1"/>
  <c r="BP123" i="14"/>
  <c r="BO123" i="14"/>
  <c r="BO120" i="14"/>
  <c r="BN123" i="14"/>
  <c r="BM123" i="14"/>
  <c r="BM120" i="14" s="1"/>
  <c r="BL123" i="14"/>
  <c r="BK123" i="14"/>
  <c r="BK120" i="14"/>
  <c r="BJ123" i="14"/>
  <c r="BI123" i="14"/>
  <c r="BI120" i="14" s="1"/>
  <c r="BH123" i="14"/>
  <c r="BG123" i="14"/>
  <c r="BG120" i="14"/>
  <c r="BF123" i="14"/>
  <c r="BE123" i="14"/>
  <c r="BE120" i="14" s="1"/>
  <c r="BD123" i="14"/>
  <c r="BC123" i="14"/>
  <c r="BC120" i="14"/>
  <c r="BB123" i="14"/>
  <c r="BA123" i="14"/>
  <c r="BA120" i="14" s="1"/>
  <c r="BQ122" i="14"/>
  <c r="BP122" i="14"/>
  <c r="BO122" i="14"/>
  <c r="BN122" i="14"/>
  <c r="BM122" i="14"/>
  <c r="BL122" i="14"/>
  <c r="BK122" i="14"/>
  <c r="BJ122" i="14"/>
  <c r="BI122" i="14"/>
  <c r="BH122" i="14"/>
  <c r="BG122" i="14"/>
  <c r="BF122" i="14"/>
  <c r="BE122" i="14"/>
  <c r="BD122" i="14"/>
  <c r="BC122" i="14"/>
  <c r="BB122" i="14"/>
  <c r="BA122" i="14"/>
  <c r="AZ122" i="14"/>
  <c r="BS122" i="14"/>
  <c r="BS121" i="14"/>
  <c r="BQ121" i="14"/>
  <c r="BP121" i="14"/>
  <c r="BO121" i="14"/>
  <c r="BN121" i="14"/>
  <c r="BM121" i="14"/>
  <c r="BL121" i="14"/>
  <c r="BK121" i="14"/>
  <c r="BJ121" i="14"/>
  <c r="BI121" i="14"/>
  <c r="BH121" i="14"/>
  <c r="BG121" i="14"/>
  <c r="BF121" i="14"/>
  <c r="BE121" i="14"/>
  <c r="BD121" i="14"/>
  <c r="BC121" i="14"/>
  <c r="BB121" i="14"/>
  <c r="BA121" i="14"/>
  <c r="AZ121" i="14"/>
  <c r="BP120" i="14"/>
  <c r="BN120" i="14"/>
  <c r="BL120" i="14"/>
  <c r="BJ120" i="14"/>
  <c r="BH120" i="14"/>
  <c r="BF120" i="14"/>
  <c r="BD120" i="14"/>
  <c r="BB120" i="14"/>
  <c r="BQ119" i="14"/>
  <c r="BP119" i="14"/>
  <c r="BO119" i="14"/>
  <c r="BN119" i="14"/>
  <c r="BM119" i="14"/>
  <c r="BL119" i="14"/>
  <c r="BK119" i="14"/>
  <c r="BJ119" i="14"/>
  <c r="BI119" i="14"/>
  <c r="BH119" i="14"/>
  <c r="BG119" i="14"/>
  <c r="BF119" i="14"/>
  <c r="BE119" i="14"/>
  <c r="BD119" i="14"/>
  <c r="BC119" i="14"/>
  <c r="BB119" i="14"/>
  <c r="BA119" i="14"/>
  <c r="BQ118" i="14"/>
  <c r="BP118" i="14"/>
  <c r="BO118" i="14"/>
  <c r="BN118" i="14"/>
  <c r="BM118" i="14"/>
  <c r="BL118" i="14"/>
  <c r="BK118" i="14"/>
  <c r="BJ118" i="14"/>
  <c r="BI118" i="14"/>
  <c r="BH118" i="14"/>
  <c r="BG118" i="14"/>
  <c r="BF118" i="14"/>
  <c r="BE118" i="14"/>
  <c r="BD118" i="14"/>
  <c r="BC118" i="14"/>
  <c r="BB118" i="14"/>
  <c r="BA118" i="14"/>
  <c r="AZ118" i="14"/>
  <c r="BP117" i="14"/>
  <c r="BN117" i="14"/>
  <c r="BL117" i="14"/>
  <c r="BJ117" i="14"/>
  <c r="BH117" i="14"/>
  <c r="BF117" i="14"/>
  <c r="BD117" i="14"/>
  <c r="BB117" i="14"/>
  <c r="BQ116" i="14"/>
  <c r="BP116" i="14"/>
  <c r="BO116" i="14"/>
  <c r="BN116" i="14"/>
  <c r="BM116" i="14"/>
  <c r="BL116" i="14"/>
  <c r="BK116" i="14"/>
  <c r="BJ116" i="14"/>
  <c r="BI116" i="14"/>
  <c r="BH116" i="14"/>
  <c r="BG116" i="14"/>
  <c r="BF116" i="14"/>
  <c r="BE116" i="14"/>
  <c r="BD116" i="14"/>
  <c r="BC116" i="14"/>
  <c r="BB116" i="14"/>
  <c r="BA116" i="14"/>
  <c r="BQ115" i="14"/>
  <c r="BP115" i="14"/>
  <c r="BO115" i="14"/>
  <c r="BN115" i="14"/>
  <c r="BM115" i="14"/>
  <c r="BL115" i="14"/>
  <c r="BK115" i="14"/>
  <c r="BJ115" i="14"/>
  <c r="BI115" i="14"/>
  <c r="BH115" i="14"/>
  <c r="BG115" i="14"/>
  <c r="BF115" i="14"/>
  <c r="BE115" i="14"/>
  <c r="BD115" i="14"/>
  <c r="BC115" i="14"/>
  <c r="BB115" i="14"/>
  <c r="BA115" i="14"/>
  <c r="AZ115" i="14"/>
  <c r="AV115" i="14"/>
  <c r="BQ113" i="14"/>
  <c r="BP113" i="14"/>
  <c r="BO113" i="14"/>
  <c r="BN113" i="14"/>
  <c r="BM113" i="14"/>
  <c r="BL113" i="14"/>
  <c r="BK113" i="14"/>
  <c r="BJ113" i="14"/>
  <c r="BI113" i="14"/>
  <c r="BH113" i="14"/>
  <c r="BG113" i="14"/>
  <c r="BF113" i="14"/>
  <c r="BE113" i="14"/>
  <c r="BD113" i="14"/>
  <c r="BC113" i="14"/>
  <c r="BB113" i="14"/>
  <c r="BA113" i="14"/>
  <c r="BQ112" i="14"/>
  <c r="BP112" i="14"/>
  <c r="BO112" i="14"/>
  <c r="BN112" i="14"/>
  <c r="BM112" i="14"/>
  <c r="BL112" i="14"/>
  <c r="BK112" i="14"/>
  <c r="BJ112" i="14"/>
  <c r="BI112" i="14"/>
  <c r="BH112" i="14"/>
  <c r="BG112" i="14"/>
  <c r="BF112" i="14"/>
  <c r="BE112" i="14"/>
  <c r="BD112" i="14"/>
  <c r="BC112" i="14"/>
  <c r="BB112" i="14"/>
  <c r="BA112" i="14"/>
  <c r="AY112" i="14"/>
  <c r="BQ111" i="14"/>
  <c r="BP111" i="14"/>
  <c r="BP108" i="14"/>
  <c r="BO111" i="14"/>
  <c r="BN111" i="14"/>
  <c r="BN108" i="14" s="1"/>
  <c r="BM111" i="14"/>
  <c r="BL111" i="14"/>
  <c r="BL108" i="14"/>
  <c r="BK111" i="14"/>
  <c r="BJ111" i="14"/>
  <c r="BJ108" i="14" s="1"/>
  <c r="BI111" i="14"/>
  <c r="BH111" i="14"/>
  <c r="BH108" i="14"/>
  <c r="BG111" i="14"/>
  <c r="BF111" i="14"/>
  <c r="BF108" i="14" s="1"/>
  <c r="BE111" i="14"/>
  <c r="BD111" i="14"/>
  <c r="BD108" i="14"/>
  <c r="BC111" i="14"/>
  <c r="BB111" i="14"/>
  <c r="BB108" i="14" s="1"/>
  <c r="BA111" i="14"/>
  <c r="BQ110" i="14"/>
  <c r="BP110" i="14"/>
  <c r="BO110" i="14"/>
  <c r="BN110" i="14"/>
  <c r="BM110" i="14"/>
  <c r="BL110" i="14"/>
  <c r="BK110" i="14"/>
  <c r="BJ110" i="14"/>
  <c r="BI110" i="14"/>
  <c r="BH110" i="14"/>
  <c r="BG110" i="14"/>
  <c r="BF110" i="14"/>
  <c r="BE110" i="14"/>
  <c r="BD110" i="14"/>
  <c r="BC110" i="14"/>
  <c r="BB110" i="14"/>
  <c r="BA110" i="14"/>
  <c r="AZ110" i="14"/>
  <c r="BS110" i="14" s="1"/>
  <c r="BS109" i="14"/>
  <c r="BQ109" i="14"/>
  <c r="BP109" i="14"/>
  <c r="BO109" i="14"/>
  <c r="BN109" i="14"/>
  <c r="BM109" i="14"/>
  <c r="BL109" i="14"/>
  <c r="BK109" i="14"/>
  <c r="BJ109" i="14"/>
  <c r="BI109" i="14"/>
  <c r="BH109" i="14"/>
  <c r="BG109" i="14"/>
  <c r="BF109" i="14"/>
  <c r="BE109" i="14"/>
  <c r="BD109" i="14"/>
  <c r="BC109" i="14"/>
  <c r="BB109" i="14"/>
  <c r="BA109" i="14"/>
  <c r="AZ109" i="14"/>
  <c r="BQ108" i="14"/>
  <c r="BO108" i="14"/>
  <c r="BM108" i="14"/>
  <c r="BK108" i="14"/>
  <c r="BI108" i="14"/>
  <c r="BG108" i="14"/>
  <c r="BE108" i="14"/>
  <c r="BC108" i="14"/>
  <c r="BA108" i="14"/>
  <c r="BQ107" i="14"/>
  <c r="BP107" i="14"/>
  <c r="BO107" i="14"/>
  <c r="BN107" i="14"/>
  <c r="BM107" i="14"/>
  <c r="BL107" i="14"/>
  <c r="BK107" i="14"/>
  <c r="BJ107" i="14"/>
  <c r="BI107" i="14"/>
  <c r="BH107" i="14"/>
  <c r="BG107" i="14"/>
  <c r="BF107" i="14"/>
  <c r="BE107" i="14"/>
  <c r="BD107" i="14"/>
  <c r="BC107" i="14"/>
  <c r="BB107" i="14"/>
  <c r="BA107" i="14"/>
  <c r="BQ106" i="14"/>
  <c r="BP106" i="14"/>
  <c r="BO106" i="14"/>
  <c r="BN106" i="14"/>
  <c r="BM106" i="14"/>
  <c r="BL106" i="14"/>
  <c r="BK106" i="14"/>
  <c r="BJ106" i="14"/>
  <c r="BI106" i="14"/>
  <c r="BH106" i="14"/>
  <c r="BG106" i="14"/>
  <c r="BF106" i="14"/>
  <c r="BE106" i="14"/>
  <c r="BD106" i="14"/>
  <c r="BC106" i="14"/>
  <c r="BB106" i="14"/>
  <c r="BA106" i="14"/>
  <c r="AZ106" i="14"/>
  <c r="BQ105" i="14"/>
  <c r="BO105" i="14"/>
  <c r="BM105" i="14"/>
  <c r="BK105" i="14"/>
  <c r="BI105" i="14"/>
  <c r="BG105" i="14"/>
  <c r="BE105" i="14"/>
  <c r="BC105" i="14"/>
  <c r="BA105" i="14"/>
  <c r="BQ104" i="14"/>
  <c r="BP104" i="14"/>
  <c r="BO104" i="14"/>
  <c r="BN104" i="14"/>
  <c r="BM104" i="14"/>
  <c r="BL104" i="14"/>
  <c r="BK104" i="14"/>
  <c r="BJ104" i="14"/>
  <c r="BI104" i="14"/>
  <c r="BH104" i="14"/>
  <c r="BG104" i="14"/>
  <c r="BF104" i="14"/>
  <c r="BE104" i="14"/>
  <c r="BD104" i="14"/>
  <c r="BC104" i="14"/>
  <c r="BB104" i="14"/>
  <c r="BA104" i="14"/>
  <c r="BQ103" i="14"/>
  <c r="BP103" i="14"/>
  <c r="BO103" i="14"/>
  <c r="BN103" i="14"/>
  <c r="BM103" i="14"/>
  <c r="BL103" i="14"/>
  <c r="BK103" i="14"/>
  <c r="BJ103" i="14"/>
  <c r="BI103" i="14"/>
  <c r="BH103" i="14"/>
  <c r="BG103" i="14"/>
  <c r="BF103" i="14"/>
  <c r="BE103" i="14"/>
  <c r="BD103" i="14"/>
  <c r="BC103" i="14"/>
  <c r="BB103" i="14"/>
  <c r="BA103" i="14"/>
  <c r="AZ103" i="14"/>
  <c r="AV103" i="14"/>
  <c r="V101" i="14"/>
  <c r="U101" i="14"/>
  <c r="T101" i="14"/>
  <c r="S101" i="14"/>
  <c r="R101" i="14"/>
  <c r="Q101" i="14"/>
  <c r="P101" i="14"/>
  <c r="O101" i="14"/>
  <c r="N101" i="14"/>
  <c r="M101" i="14"/>
  <c r="L101" i="14"/>
  <c r="K101" i="14"/>
  <c r="J101" i="14"/>
  <c r="I101" i="14"/>
  <c r="H101" i="14"/>
  <c r="G101" i="14"/>
  <c r="F101" i="14"/>
  <c r="B101" i="14"/>
  <c r="A101" i="14"/>
  <c r="BQ101" i="14"/>
  <c r="BP101" i="14"/>
  <c r="BO101" i="14"/>
  <c r="BN101" i="14"/>
  <c r="BM101" i="14"/>
  <c r="BL101" i="14"/>
  <c r="BK101" i="14"/>
  <c r="BJ101" i="14"/>
  <c r="BI101" i="14"/>
  <c r="BH101" i="14"/>
  <c r="BG101" i="14"/>
  <c r="BF101" i="14"/>
  <c r="BE101" i="14"/>
  <c r="BD101" i="14"/>
  <c r="BC101" i="14"/>
  <c r="BB101" i="14"/>
  <c r="BA101" i="14"/>
  <c r="X100" i="14"/>
  <c r="X101" i="14" s="1"/>
  <c r="B100" i="14"/>
  <c r="A100" i="14"/>
  <c r="BQ100" i="14"/>
  <c r="BP100" i="14"/>
  <c r="BO100" i="14"/>
  <c r="BN100" i="14"/>
  <c r="BM100" i="14"/>
  <c r="BL100" i="14"/>
  <c r="BK100" i="14"/>
  <c r="BJ100" i="14"/>
  <c r="BI100" i="14"/>
  <c r="BH100" i="14"/>
  <c r="BG100" i="14"/>
  <c r="BF100" i="14"/>
  <c r="BE100" i="14"/>
  <c r="BD100" i="14"/>
  <c r="BC100" i="14"/>
  <c r="BB100" i="14"/>
  <c r="BA100" i="14"/>
  <c r="AY100" i="14"/>
  <c r="V99" i="14"/>
  <c r="U99" i="14"/>
  <c r="T99" i="14"/>
  <c r="S99" i="14"/>
  <c r="R99" i="14"/>
  <c r="Q99" i="14"/>
  <c r="P99" i="14"/>
  <c r="O99" i="14"/>
  <c r="N99" i="14"/>
  <c r="M99" i="14"/>
  <c r="L99" i="14"/>
  <c r="K99" i="14"/>
  <c r="J99" i="14"/>
  <c r="I99" i="14"/>
  <c r="H99" i="14"/>
  <c r="G99" i="14"/>
  <c r="F99" i="14"/>
  <c r="B99" i="14"/>
  <c r="A99" i="14"/>
  <c r="BQ99" i="14"/>
  <c r="BP99" i="14"/>
  <c r="BO99" i="14"/>
  <c r="BN99" i="14"/>
  <c r="BM99" i="14"/>
  <c r="BL99" i="14"/>
  <c r="BK99" i="14"/>
  <c r="BJ99" i="14"/>
  <c r="BI99" i="14"/>
  <c r="BH99" i="14"/>
  <c r="BG99" i="14"/>
  <c r="BF99" i="14"/>
  <c r="BE99" i="14"/>
  <c r="BD99" i="14"/>
  <c r="BC99" i="14"/>
  <c r="BB99" i="14"/>
  <c r="BA99" i="14"/>
  <c r="Y98" i="14"/>
  <c r="Y100" i="14" s="1"/>
  <c r="X98" i="14"/>
  <c r="X99" i="14" s="1"/>
  <c r="B98" i="14"/>
  <c r="A98" i="14"/>
  <c r="BQ98" i="14"/>
  <c r="BP98" i="14"/>
  <c r="BO98" i="14"/>
  <c r="BN98" i="14"/>
  <c r="BM98" i="14"/>
  <c r="BL98" i="14"/>
  <c r="BK98" i="14"/>
  <c r="BJ98" i="14"/>
  <c r="BI98" i="14"/>
  <c r="BH98" i="14"/>
  <c r="BG98" i="14"/>
  <c r="BF98" i="14"/>
  <c r="BE98" i="14"/>
  <c r="BD98" i="14"/>
  <c r="BC98" i="14"/>
  <c r="BB98" i="14"/>
  <c r="BA98" i="14"/>
  <c r="AZ98" i="14"/>
  <c r="BS98" i="14"/>
  <c r="V97" i="14"/>
  <c r="U97" i="14"/>
  <c r="T97" i="14"/>
  <c r="S97" i="14"/>
  <c r="R97" i="14"/>
  <c r="Q97" i="14"/>
  <c r="P97" i="14"/>
  <c r="O97" i="14"/>
  <c r="N97" i="14"/>
  <c r="M97" i="14"/>
  <c r="L97" i="14"/>
  <c r="K97" i="14"/>
  <c r="J97" i="14"/>
  <c r="I97" i="14"/>
  <c r="H97" i="14"/>
  <c r="G97" i="14"/>
  <c r="F97" i="14"/>
  <c r="B97" i="14"/>
  <c r="A97" i="14"/>
  <c r="BS97" i="14"/>
  <c r="BQ97" i="14"/>
  <c r="BP97" i="14"/>
  <c r="BO97" i="14"/>
  <c r="BN97" i="14"/>
  <c r="BM97" i="14"/>
  <c r="BL97" i="14"/>
  <c r="BK97" i="14"/>
  <c r="BJ97" i="14"/>
  <c r="BI97" i="14"/>
  <c r="BH97" i="14"/>
  <c r="BG97" i="14"/>
  <c r="BF97" i="14"/>
  <c r="BE97" i="14"/>
  <c r="BD97" i="14"/>
  <c r="BC97" i="14"/>
  <c r="BB97" i="14"/>
  <c r="BA97" i="14"/>
  <c r="AZ97" i="14"/>
  <c r="X96" i="14"/>
  <c r="X97" i="14"/>
  <c r="B96" i="14"/>
  <c r="A96" i="14"/>
  <c r="BQ96" i="14"/>
  <c r="BP96" i="14"/>
  <c r="BO96" i="14"/>
  <c r="BN96" i="14"/>
  <c r="BM96" i="14"/>
  <c r="BL96" i="14"/>
  <c r="BK96" i="14"/>
  <c r="BJ96" i="14"/>
  <c r="BI96" i="14"/>
  <c r="BH96" i="14"/>
  <c r="BG96" i="14"/>
  <c r="BF96" i="14"/>
  <c r="BE96" i="14"/>
  <c r="BD96" i="14"/>
  <c r="BC96" i="14"/>
  <c r="BB96" i="14"/>
  <c r="BA96" i="14"/>
  <c r="V95" i="14"/>
  <c r="U95" i="14"/>
  <c r="T95" i="14"/>
  <c r="S95" i="14"/>
  <c r="R95" i="14"/>
  <c r="Q95" i="14"/>
  <c r="P95" i="14"/>
  <c r="O95" i="14"/>
  <c r="N95" i="14"/>
  <c r="M95" i="14"/>
  <c r="L95" i="14"/>
  <c r="K95" i="14"/>
  <c r="J95" i="14"/>
  <c r="I95" i="14"/>
  <c r="H95" i="14"/>
  <c r="G95" i="14"/>
  <c r="F95" i="14"/>
  <c r="B95" i="14"/>
  <c r="A95" i="14"/>
  <c r="BQ95" i="14"/>
  <c r="BP95" i="14"/>
  <c r="BO95" i="14"/>
  <c r="BN95" i="14"/>
  <c r="BM95" i="14"/>
  <c r="BL95" i="14"/>
  <c r="BK95" i="14"/>
  <c r="BJ95" i="14"/>
  <c r="BI95" i="14"/>
  <c r="BH95" i="14"/>
  <c r="BG95" i="14"/>
  <c r="BF95" i="14"/>
  <c r="BE95" i="14"/>
  <c r="BD95" i="14"/>
  <c r="BC95" i="14"/>
  <c r="BB95" i="14"/>
  <c r="BA95" i="14"/>
  <c r="Y94" i="14"/>
  <c r="Y96" i="14" s="1"/>
  <c r="X94" i="14"/>
  <c r="X95" i="14" s="1"/>
  <c r="B94" i="14"/>
  <c r="A94" i="14"/>
  <c r="BQ94" i="14"/>
  <c r="BP94" i="14"/>
  <c r="BO94" i="14"/>
  <c r="BN94" i="14"/>
  <c r="BM94" i="14"/>
  <c r="BL94" i="14"/>
  <c r="BK94" i="14"/>
  <c r="BJ94" i="14"/>
  <c r="BI94" i="14"/>
  <c r="BH94" i="14"/>
  <c r="BG94" i="14"/>
  <c r="BF94" i="14"/>
  <c r="BE94" i="14"/>
  <c r="BD94" i="14"/>
  <c r="BC94" i="14"/>
  <c r="BB94" i="14"/>
  <c r="BA94" i="14"/>
  <c r="AZ94" i="14"/>
  <c r="V93" i="14"/>
  <c r="U93" i="14"/>
  <c r="T93" i="14"/>
  <c r="S93" i="14"/>
  <c r="R93" i="14"/>
  <c r="Q93" i="14"/>
  <c r="P93" i="14"/>
  <c r="O93" i="14"/>
  <c r="N93" i="14"/>
  <c r="M93" i="14"/>
  <c r="L93" i="14"/>
  <c r="K93" i="14"/>
  <c r="J93" i="14"/>
  <c r="I93" i="14"/>
  <c r="H93" i="14"/>
  <c r="G93" i="14"/>
  <c r="F93" i="14"/>
  <c r="B93" i="14"/>
  <c r="A93" i="14"/>
  <c r="BQ93" i="14"/>
  <c r="BP93" i="14"/>
  <c r="BO93" i="14"/>
  <c r="BN93" i="14"/>
  <c r="BM93" i="14"/>
  <c r="BL93" i="14"/>
  <c r="BK93" i="14"/>
  <c r="BJ93" i="14"/>
  <c r="BI93" i="14"/>
  <c r="BH93" i="14"/>
  <c r="BG93" i="14"/>
  <c r="BF93" i="14"/>
  <c r="BE93" i="14"/>
  <c r="BD93" i="14"/>
  <c r="BC93" i="14"/>
  <c r="BB93" i="14"/>
  <c r="BA93" i="14"/>
  <c r="X92" i="14"/>
  <c r="X93" i="14" s="1"/>
  <c r="B92" i="14"/>
  <c r="A92" i="14"/>
  <c r="BQ92" i="14"/>
  <c r="BP92" i="14"/>
  <c r="BO92" i="14"/>
  <c r="BN92" i="14"/>
  <c r="BM92" i="14"/>
  <c r="BL92" i="14"/>
  <c r="BK92" i="14"/>
  <c r="BJ92" i="14"/>
  <c r="BI92" i="14"/>
  <c r="BH92" i="14"/>
  <c r="BG92" i="14"/>
  <c r="BF92" i="14"/>
  <c r="BE92" i="14"/>
  <c r="BD92" i="14"/>
  <c r="BC92" i="14"/>
  <c r="BB92" i="14"/>
  <c r="BA92" i="14"/>
  <c r="V91" i="14"/>
  <c r="U91" i="14"/>
  <c r="T91" i="14"/>
  <c r="S91" i="14"/>
  <c r="R91" i="14"/>
  <c r="Q91" i="14"/>
  <c r="P91" i="14"/>
  <c r="O91" i="14"/>
  <c r="N91" i="14"/>
  <c r="M91" i="14"/>
  <c r="L91" i="14"/>
  <c r="K91" i="14"/>
  <c r="J91" i="14"/>
  <c r="I91" i="14"/>
  <c r="H91" i="14"/>
  <c r="G91" i="14"/>
  <c r="F91" i="14"/>
  <c r="B91" i="14"/>
  <c r="A91" i="14"/>
  <c r="BQ91" i="14"/>
  <c r="BP91" i="14"/>
  <c r="BO91" i="14"/>
  <c r="BN91" i="14"/>
  <c r="BM91" i="14"/>
  <c r="BL91" i="14"/>
  <c r="BK91" i="14"/>
  <c r="BJ91" i="14"/>
  <c r="BI91" i="14"/>
  <c r="BH91" i="14"/>
  <c r="BG91" i="14"/>
  <c r="BF91" i="14"/>
  <c r="BE91" i="14"/>
  <c r="BD91" i="14"/>
  <c r="BC91" i="14"/>
  <c r="BB91" i="14"/>
  <c r="BA91" i="14"/>
  <c r="AZ91" i="14"/>
  <c r="AV91" i="14"/>
  <c r="Y90" i="14"/>
  <c r="Y92" i="14"/>
  <c r="X90" i="14"/>
  <c r="X91" i="14"/>
  <c r="B90" i="14"/>
  <c r="A90" i="14"/>
  <c r="V89" i="14"/>
  <c r="U89" i="14"/>
  <c r="T89" i="14"/>
  <c r="S89" i="14"/>
  <c r="R89" i="14"/>
  <c r="Q89" i="14"/>
  <c r="P89" i="14"/>
  <c r="O89" i="14"/>
  <c r="N89" i="14"/>
  <c r="M89" i="14"/>
  <c r="L89" i="14"/>
  <c r="K89" i="14"/>
  <c r="J89" i="14"/>
  <c r="I89" i="14"/>
  <c r="H89" i="14"/>
  <c r="G89" i="14"/>
  <c r="F89" i="14"/>
  <c r="B89" i="14"/>
  <c r="A89" i="14"/>
  <c r="BQ89" i="14"/>
  <c r="BP89" i="14"/>
  <c r="BO89" i="14"/>
  <c r="BN89" i="14"/>
  <c r="BM89" i="14"/>
  <c r="BL89" i="14"/>
  <c r="BK89" i="14"/>
  <c r="BJ89" i="14"/>
  <c r="BI89" i="14"/>
  <c r="BH89" i="14"/>
  <c r="BG89" i="14"/>
  <c r="BF89" i="14"/>
  <c r="BE89" i="14"/>
  <c r="BD89" i="14"/>
  <c r="BC89" i="14"/>
  <c r="BB89" i="14"/>
  <c r="BA89" i="14"/>
  <c r="X88" i="14"/>
  <c r="X89" i="14"/>
  <c r="B88" i="14"/>
  <c r="A88" i="14"/>
  <c r="BQ88" i="14"/>
  <c r="BP88" i="14"/>
  <c r="BO88" i="14"/>
  <c r="BN88" i="14"/>
  <c r="BM88" i="14"/>
  <c r="BL88" i="14"/>
  <c r="BK88" i="14"/>
  <c r="BJ88" i="14"/>
  <c r="BI88" i="14"/>
  <c r="BH88" i="14"/>
  <c r="BG88" i="14"/>
  <c r="BF88" i="14"/>
  <c r="BE88" i="14"/>
  <c r="BD88" i="14"/>
  <c r="BC88" i="14"/>
  <c r="BB88" i="14"/>
  <c r="BA88" i="14"/>
  <c r="AY88" i="14"/>
  <c r="V87" i="14"/>
  <c r="U87" i="14"/>
  <c r="T87" i="14"/>
  <c r="S87" i="14"/>
  <c r="R87" i="14"/>
  <c r="Q87" i="14"/>
  <c r="P87" i="14"/>
  <c r="O87" i="14"/>
  <c r="N87" i="14"/>
  <c r="M87" i="14"/>
  <c r="L87" i="14"/>
  <c r="K87" i="14"/>
  <c r="J87" i="14"/>
  <c r="I87" i="14"/>
  <c r="H87" i="14"/>
  <c r="G87" i="14"/>
  <c r="F87" i="14"/>
  <c r="B87" i="14"/>
  <c r="A87" i="14"/>
  <c r="BQ87" i="14"/>
  <c r="BP87" i="14"/>
  <c r="BP84" i="14"/>
  <c r="BO87" i="14"/>
  <c r="BO84" i="14"/>
  <c r="BN87" i="14"/>
  <c r="BN84" i="14"/>
  <c r="BM87" i="14"/>
  <c r="BL87" i="14"/>
  <c r="BL84" i="14" s="1"/>
  <c r="BK87" i="14"/>
  <c r="BK84" i="14" s="1"/>
  <c r="BJ87" i="14"/>
  <c r="BJ84" i="14" s="1"/>
  <c r="BI87" i="14"/>
  <c r="BH87" i="14"/>
  <c r="BH84" i="14"/>
  <c r="BG87" i="14"/>
  <c r="BG84" i="14"/>
  <c r="BF87" i="14"/>
  <c r="BF84" i="14"/>
  <c r="BE87" i="14"/>
  <c r="BD87" i="14"/>
  <c r="BD84" i="14" s="1"/>
  <c r="BC87" i="14"/>
  <c r="BC84" i="14" s="1"/>
  <c r="BB87" i="14"/>
  <c r="BB84" i="14" s="1"/>
  <c r="BA87" i="14"/>
  <c r="Y86" i="14"/>
  <c r="Y88" i="14"/>
  <c r="X86" i="14"/>
  <c r="X87" i="14"/>
  <c r="B86" i="14"/>
  <c r="A86" i="14"/>
  <c r="BQ86" i="14"/>
  <c r="BP86" i="14"/>
  <c r="BO86" i="14"/>
  <c r="BN86" i="14"/>
  <c r="BM86" i="14"/>
  <c r="BL86" i="14"/>
  <c r="BK86" i="14"/>
  <c r="BJ86" i="14"/>
  <c r="BI86" i="14"/>
  <c r="BH86" i="14"/>
  <c r="BG86" i="14"/>
  <c r="BF86" i="14"/>
  <c r="BE86" i="14"/>
  <c r="BD86" i="14"/>
  <c r="BC86" i="14"/>
  <c r="BB86" i="14"/>
  <c r="BA86" i="14"/>
  <c r="AZ86" i="14"/>
  <c r="BS86" i="14" s="1"/>
  <c r="V85" i="14"/>
  <c r="U85" i="14"/>
  <c r="T85" i="14"/>
  <c r="S85" i="14"/>
  <c r="R85" i="14"/>
  <c r="Q85" i="14"/>
  <c r="P85" i="14"/>
  <c r="O85" i="14"/>
  <c r="N85" i="14"/>
  <c r="M85" i="14"/>
  <c r="L85" i="14"/>
  <c r="K85" i="14"/>
  <c r="J85" i="14"/>
  <c r="I85" i="14"/>
  <c r="H85" i="14"/>
  <c r="G85" i="14"/>
  <c r="F85" i="14"/>
  <c r="B85" i="14"/>
  <c r="A85" i="14"/>
  <c r="BS85" i="14"/>
  <c r="BQ85" i="14"/>
  <c r="BP85" i="14"/>
  <c r="BO85" i="14"/>
  <c r="BN85" i="14"/>
  <c r="BM85" i="14"/>
  <c r="BL85" i="14"/>
  <c r="BK85" i="14"/>
  <c r="BJ85" i="14"/>
  <c r="BI85" i="14"/>
  <c r="BH85" i="14"/>
  <c r="BG85" i="14"/>
  <c r="BF85" i="14"/>
  <c r="BE85" i="14"/>
  <c r="BD85" i="14"/>
  <c r="BC85" i="14"/>
  <c r="BB85" i="14"/>
  <c r="BA85" i="14"/>
  <c r="AZ85" i="14"/>
  <c r="X84" i="14"/>
  <c r="X85" i="14" s="1"/>
  <c r="W84" i="14"/>
  <c r="W85" i="14" s="1"/>
  <c r="J189" i="6" s="1"/>
  <c r="B84" i="14"/>
  <c r="A84" i="14"/>
  <c r="BQ84" i="14"/>
  <c r="BM84" i="14"/>
  <c r="BI84" i="14"/>
  <c r="BE84" i="14"/>
  <c r="BA84" i="14"/>
  <c r="V83" i="14"/>
  <c r="U83" i="14"/>
  <c r="T83" i="14"/>
  <c r="S83" i="14"/>
  <c r="R83" i="14"/>
  <c r="Q83" i="14"/>
  <c r="P83" i="14"/>
  <c r="O83" i="14"/>
  <c r="N83" i="14"/>
  <c r="M83" i="14"/>
  <c r="L83" i="14"/>
  <c r="K83" i="14"/>
  <c r="J83" i="14"/>
  <c r="I83" i="14"/>
  <c r="H83" i="14"/>
  <c r="G83" i="14"/>
  <c r="F83" i="14"/>
  <c r="B83" i="14"/>
  <c r="A83" i="14"/>
  <c r="BQ83" i="14"/>
  <c r="BP83" i="14"/>
  <c r="BO83" i="14"/>
  <c r="BN83" i="14"/>
  <c r="BM83" i="14"/>
  <c r="BL83" i="14"/>
  <c r="BK83" i="14"/>
  <c r="BJ83" i="14"/>
  <c r="BI83" i="14"/>
  <c r="BH83" i="14"/>
  <c r="BG83" i="14"/>
  <c r="BF83" i="14"/>
  <c r="BE83" i="14"/>
  <c r="BD83" i="14"/>
  <c r="BC83" i="14"/>
  <c r="BB83" i="14"/>
  <c r="BA83" i="14"/>
  <c r="Y82" i="14"/>
  <c r="Y84" i="14" s="1"/>
  <c r="X82" i="14"/>
  <c r="X83" i="14" s="1"/>
  <c r="W82" i="14"/>
  <c r="W83" i="14" s="1"/>
  <c r="J188" i="6" s="1"/>
  <c r="B82" i="14"/>
  <c r="A82" i="14"/>
  <c r="BQ82" i="14"/>
  <c r="BP82" i="14"/>
  <c r="BO82" i="14"/>
  <c r="BN82" i="14"/>
  <c r="BM82" i="14"/>
  <c r="BL82" i="14"/>
  <c r="BK82" i="14"/>
  <c r="BJ82" i="14"/>
  <c r="BI82" i="14"/>
  <c r="BH82" i="14"/>
  <c r="BG82" i="14"/>
  <c r="BF82" i="14"/>
  <c r="BE82" i="14"/>
  <c r="BD82" i="14"/>
  <c r="BC82" i="14"/>
  <c r="BB82" i="14"/>
  <c r="BA82" i="14"/>
  <c r="AZ82" i="14"/>
  <c r="V81" i="14"/>
  <c r="U81" i="14"/>
  <c r="T81" i="14"/>
  <c r="S81" i="14"/>
  <c r="R81" i="14"/>
  <c r="Q81" i="14"/>
  <c r="P81" i="14"/>
  <c r="O81" i="14"/>
  <c r="N81" i="14"/>
  <c r="M81" i="14"/>
  <c r="L81" i="14"/>
  <c r="K81" i="14"/>
  <c r="J81" i="14"/>
  <c r="I81" i="14"/>
  <c r="H81" i="14"/>
  <c r="G81" i="14"/>
  <c r="F81" i="14"/>
  <c r="B81" i="14"/>
  <c r="A81" i="14"/>
  <c r="BQ81" i="14"/>
  <c r="BP81" i="14"/>
  <c r="BN81" i="14"/>
  <c r="BM81" i="14"/>
  <c r="BL81" i="14"/>
  <c r="BJ81" i="14"/>
  <c r="BI81" i="14"/>
  <c r="BH81" i="14"/>
  <c r="BF81" i="14"/>
  <c r="BE81" i="14"/>
  <c r="BD81" i="14"/>
  <c r="BB81" i="14"/>
  <c r="BA81" i="14"/>
  <c r="X80" i="14"/>
  <c r="X81" i="14"/>
  <c r="W80" i="14"/>
  <c r="W81" i="14"/>
  <c r="J187" i="6" s="1"/>
  <c r="B80" i="14"/>
  <c r="A80" i="14"/>
  <c r="BQ80" i="14"/>
  <c r="BP80" i="14"/>
  <c r="BO80" i="14"/>
  <c r="BN80" i="14"/>
  <c r="BM80" i="14"/>
  <c r="BL80" i="14"/>
  <c r="BK80" i="14"/>
  <c r="BJ80" i="14"/>
  <c r="BI80" i="14"/>
  <c r="BH80" i="14"/>
  <c r="BG80" i="14"/>
  <c r="BF80" i="14"/>
  <c r="BE80" i="14"/>
  <c r="BD80" i="14"/>
  <c r="BC80" i="14"/>
  <c r="BB80" i="14"/>
  <c r="BA80" i="14"/>
  <c r="V79" i="14"/>
  <c r="U79" i="14"/>
  <c r="T79" i="14"/>
  <c r="S79" i="14"/>
  <c r="R79" i="14"/>
  <c r="Q79" i="14"/>
  <c r="P79" i="14"/>
  <c r="O79" i="14"/>
  <c r="N79" i="14"/>
  <c r="M79" i="14"/>
  <c r="L79" i="14"/>
  <c r="K79" i="14"/>
  <c r="J79" i="14"/>
  <c r="I79" i="14"/>
  <c r="H79" i="14"/>
  <c r="G79" i="14"/>
  <c r="F79" i="14"/>
  <c r="B79" i="14"/>
  <c r="A79" i="14"/>
  <c r="BQ79" i="14"/>
  <c r="BP79" i="14"/>
  <c r="BO79" i="14"/>
  <c r="BN79" i="14"/>
  <c r="BM79" i="14"/>
  <c r="BL79" i="14"/>
  <c r="BK79" i="14"/>
  <c r="BJ79" i="14"/>
  <c r="BI79" i="14"/>
  <c r="BH79" i="14"/>
  <c r="BG79" i="14"/>
  <c r="BF79" i="14"/>
  <c r="BE79" i="14"/>
  <c r="BD79" i="14"/>
  <c r="BC79" i="14"/>
  <c r="BB79" i="14"/>
  <c r="BA79" i="14"/>
  <c r="AZ79" i="14"/>
  <c r="AV79" i="14"/>
  <c r="Y78" i="14"/>
  <c r="Y80" i="14"/>
  <c r="X78" i="14"/>
  <c r="X79" i="14"/>
  <c r="W78" i="14"/>
  <c r="W79" i="14"/>
  <c r="J186" i="6" s="1"/>
  <c r="B78" i="14"/>
  <c r="A78" i="14"/>
  <c r="V77" i="14"/>
  <c r="U77" i="14"/>
  <c r="T77" i="14"/>
  <c r="S77" i="14"/>
  <c r="R77" i="14"/>
  <c r="Q77" i="14"/>
  <c r="P77" i="14"/>
  <c r="O77" i="14"/>
  <c r="N77" i="14"/>
  <c r="M77" i="14"/>
  <c r="L77" i="14"/>
  <c r="K77" i="14"/>
  <c r="J77" i="14"/>
  <c r="I77" i="14"/>
  <c r="H77" i="14"/>
  <c r="G77" i="14"/>
  <c r="F77" i="14"/>
  <c r="B77" i="14"/>
  <c r="A77" i="14"/>
  <c r="BQ77" i="14"/>
  <c r="BP77" i="14"/>
  <c r="BO77" i="14"/>
  <c r="BN77" i="14"/>
  <c r="BM77" i="14"/>
  <c r="BL77" i="14"/>
  <c r="BK77" i="14"/>
  <c r="BJ77" i="14"/>
  <c r="BI77" i="14"/>
  <c r="BH77" i="14"/>
  <c r="BG77" i="14"/>
  <c r="BF77" i="14"/>
  <c r="BE77" i="14"/>
  <c r="BD77" i="14"/>
  <c r="BC77" i="14"/>
  <c r="BB77" i="14"/>
  <c r="BA77" i="14"/>
  <c r="X76" i="14"/>
  <c r="X77" i="14" s="1"/>
  <c r="W76" i="14"/>
  <c r="W77" i="14" s="1"/>
  <c r="J185" i="6" s="1"/>
  <c r="B76" i="14"/>
  <c r="A76" i="14"/>
  <c r="BQ76" i="14"/>
  <c r="BP76" i="14"/>
  <c r="BO76" i="14"/>
  <c r="BN76" i="14"/>
  <c r="BM76" i="14"/>
  <c r="BL76" i="14"/>
  <c r="BK76" i="14"/>
  <c r="BJ76" i="14"/>
  <c r="BI76" i="14"/>
  <c r="BH76" i="14"/>
  <c r="BG76" i="14"/>
  <c r="BF76" i="14"/>
  <c r="BE76" i="14"/>
  <c r="BD76" i="14"/>
  <c r="BC76" i="14"/>
  <c r="BB76" i="14"/>
  <c r="BA76" i="14"/>
  <c r="AY76" i="14"/>
  <c r="V75" i="14"/>
  <c r="U75" i="14"/>
  <c r="T75" i="14"/>
  <c r="S75" i="14"/>
  <c r="R75" i="14"/>
  <c r="Q75" i="14"/>
  <c r="P75" i="14"/>
  <c r="O75" i="14"/>
  <c r="N75" i="14"/>
  <c r="M75" i="14"/>
  <c r="L75" i="14"/>
  <c r="K75" i="14"/>
  <c r="J75" i="14"/>
  <c r="I75" i="14"/>
  <c r="H75" i="14"/>
  <c r="G75" i="14"/>
  <c r="F75" i="14"/>
  <c r="B75" i="14"/>
  <c r="A75" i="14"/>
  <c r="BQ75" i="14"/>
  <c r="BP75" i="14"/>
  <c r="BP69" i="14"/>
  <c r="BO75" i="14"/>
  <c r="BO69" i="14"/>
  <c r="BN75" i="14"/>
  <c r="BN69" i="14"/>
  <c r="BM75" i="14"/>
  <c r="BL75" i="14"/>
  <c r="BL69" i="14" s="1"/>
  <c r="BK75" i="14"/>
  <c r="BK69" i="14" s="1"/>
  <c r="BJ75" i="14"/>
  <c r="BJ69" i="14" s="1"/>
  <c r="BI75" i="14"/>
  <c r="BH75" i="14"/>
  <c r="BH69" i="14"/>
  <c r="BG75" i="14"/>
  <c r="BG69" i="14"/>
  <c r="BF75" i="14"/>
  <c r="BF69" i="14"/>
  <c r="BE75" i="14"/>
  <c r="BD75" i="14"/>
  <c r="BD69" i="14" s="1"/>
  <c r="BC75" i="14"/>
  <c r="BC69" i="14" s="1"/>
  <c r="BB75" i="14"/>
  <c r="BB69" i="14" s="1"/>
  <c r="BA75" i="14"/>
  <c r="BA72" i="14" s="1"/>
  <c r="Y74" i="14"/>
  <c r="Y76" i="14" s="1"/>
  <c r="X74" i="14"/>
  <c r="X75" i="14" s="1"/>
  <c r="W74" i="14"/>
  <c r="W75" i="14" s="1"/>
  <c r="J184" i="6" s="1"/>
  <c r="B74" i="14"/>
  <c r="A74" i="14"/>
  <c r="BQ74" i="14"/>
  <c r="AZ74" i="14"/>
  <c r="BS74" i="14" s="1"/>
  <c r="V73" i="14"/>
  <c r="U73" i="14"/>
  <c r="T73" i="14"/>
  <c r="S73" i="14"/>
  <c r="R73" i="14"/>
  <c r="Q73" i="14"/>
  <c r="P73" i="14"/>
  <c r="O73" i="14"/>
  <c r="N73" i="14"/>
  <c r="M73" i="14"/>
  <c r="L73" i="14"/>
  <c r="K73" i="14"/>
  <c r="J73" i="14"/>
  <c r="I73" i="14"/>
  <c r="H73" i="14"/>
  <c r="G73" i="14"/>
  <c r="F73" i="14"/>
  <c r="B73" i="14"/>
  <c r="A73" i="14"/>
  <c r="BS73" i="14"/>
  <c r="BQ73" i="14"/>
  <c r="BP73" i="14"/>
  <c r="BO73" i="14"/>
  <c r="BN73" i="14"/>
  <c r="BM73" i="14"/>
  <c r="BL73" i="14"/>
  <c r="BK73" i="14"/>
  <c r="BJ73" i="14"/>
  <c r="BI73" i="14"/>
  <c r="BH73" i="14"/>
  <c r="BG73" i="14"/>
  <c r="BF73" i="14"/>
  <c r="BE73" i="14"/>
  <c r="BD73" i="14"/>
  <c r="BC73" i="14"/>
  <c r="BB73" i="14"/>
  <c r="BA73" i="14"/>
  <c r="AZ73" i="14"/>
  <c r="X72" i="14"/>
  <c r="X73" i="14"/>
  <c r="W72" i="14"/>
  <c r="W73" i="14"/>
  <c r="J183" i="6" s="1"/>
  <c r="B72" i="14"/>
  <c r="A72" i="14"/>
  <c r="BQ72" i="14"/>
  <c r="BO72" i="14"/>
  <c r="BN72" i="14"/>
  <c r="BM72" i="14"/>
  <c r="BK72" i="14"/>
  <c r="BJ72" i="14"/>
  <c r="BI72" i="14"/>
  <c r="BG72" i="14"/>
  <c r="BF72" i="14"/>
  <c r="BE72" i="14"/>
  <c r="BC72" i="14"/>
  <c r="BB72" i="14"/>
  <c r="V71" i="14"/>
  <c r="U71" i="14"/>
  <c r="T71" i="14"/>
  <c r="S71" i="14"/>
  <c r="R71" i="14"/>
  <c r="Q71" i="14"/>
  <c r="P71" i="14"/>
  <c r="O71" i="14"/>
  <c r="N71" i="14"/>
  <c r="M71" i="14"/>
  <c r="L71" i="14"/>
  <c r="K71" i="14"/>
  <c r="J71" i="14"/>
  <c r="I71" i="14"/>
  <c r="H71" i="14"/>
  <c r="G71" i="14"/>
  <c r="F71" i="14"/>
  <c r="B71" i="14"/>
  <c r="A71" i="14"/>
  <c r="BQ71" i="14"/>
  <c r="BP71" i="14"/>
  <c r="BO71" i="14"/>
  <c r="BN71" i="14"/>
  <c r="BM71" i="14"/>
  <c r="BL71" i="14"/>
  <c r="BK71" i="14"/>
  <c r="BJ71" i="14"/>
  <c r="BI71" i="14"/>
  <c r="BH71" i="14"/>
  <c r="BG71" i="14"/>
  <c r="BF71" i="14"/>
  <c r="BE71" i="14"/>
  <c r="BD71" i="14"/>
  <c r="BC71" i="14"/>
  <c r="BB71" i="14"/>
  <c r="BA71" i="14"/>
  <c r="Y70" i="14"/>
  <c r="Y72" i="14" s="1"/>
  <c r="X70" i="14"/>
  <c r="X71" i="14" s="1"/>
  <c r="W70" i="14"/>
  <c r="W71" i="14" s="1"/>
  <c r="J182" i="6" s="1"/>
  <c r="B70" i="14"/>
  <c r="A70" i="14"/>
  <c r="BQ70" i="14"/>
  <c r="BP70" i="14"/>
  <c r="BO70" i="14"/>
  <c r="BN70" i="14"/>
  <c r="BM70" i="14"/>
  <c r="BL70" i="14"/>
  <c r="BK70" i="14"/>
  <c r="BJ70" i="14"/>
  <c r="BI70" i="14"/>
  <c r="BH70" i="14"/>
  <c r="BG70" i="14"/>
  <c r="BF70" i="14"/>
  <c r="BE70" i="14"/>
  <c r="BD70" i="14"/>
  <c r="BC70" i="14"/>
  <c r="BB70" i="14"/>
  <c r="BA70" i="14"/>
  <c r="AZ70" i="14"/>
  <c r="V69" i="14"/>
  <c r="U69" i="14"/>
  <c r="T69" i="14"/>
  <c r="S69" i="14"/>
  <c r="R69" i="14"/>
  <c r="Q69" i="14"/>
  <c r="P69" i="14"/>
  <c r="O69" i="14"/>
  <c r="N69" i="14"/>
  <c r="M69" i="14"/>
  <c r="L69" i="14"/>
  <c r="K69" i="14"/>
  <c r="J69" i="14"/>
  <c r="I69" i="14"/>
  <c r="H69" i="14"/>
  <c r="G69" i="14"/>
  <c r="F69" i="14"/>
  <c r="B69" i="14"/>
  <c r="A69" i="14"/>
  <c r="BQ69" i="14"/>
  <c r="BM69" i="14"/>
  <c r="BI69" i="14"/>
  <c r="BE69" i="14"/>
  <c r="BA69" i="14"/>
  <c r="X68" i="14"/>
  <c r="X69" i="14"/>
  <c r="W68" i="14"/>
  <c r="W69" i="14"/>
  <c r="B68" i="14"/>
  <c r="A68" i="14"/>
  <c r="BQ68" i="14"/>
  <c r="BP68" i="14"/>
  <c r="BO68" i="14"/>
  <c r="BN68" i="14"/>
  <c r="BM68" i="14"/>
  <c r="BL68" i="14"/>
  <c r="BK68" i="14"/>
  <c r="BJ68" i="14"/>
  <c r="BI68" i="14"/>
  <c r="BH68" i="14"/>
  <c r="BG68" i="14"/>
  <c r="BF68" i="14"/>
  <c r="BE68" i="14"/>
  <c r="BD68" i="14"/>
  <c r="BC68" i="14"/>
  <c r="BB68" i="14"/>
  <c r="BA68" i="14"/>
  <c r="V67" i="14"/>
  <c r="U67" i="14"/>
  <c r="T67" i="14"/>
  <c r="S67" i="14"/>
  <c r="R67" i="14"/>
  <c r="Q67" i="14"/>
  <c r="P67" i="14"/>
  <c r="O67" i="14"/>
  <c r="N67" i="14"/>
  <c r="M67" i="14"/>
  <c r="L67" i="14"/>
  <c r="K67" i="14"/>
  <c r="J67" i="14"/>
  <c r="I67" i="14"/>
  <c r="H67" i="14"/>
  <c r="G67" i="14"/>
  <c r="F67" i="14"/>
  <c r="B67" i="14"/>
  <c r="A67" i="14"/>
  <c r="BQ67" i="14"/>
  <c r="BP67" i="14"/>
  <c r="BO67" i="14"/>
  <c r="BN67" i="14"/>
  <c r="BM67" i="14"/>
  <c r="BL67" i="14"/>
  <c r="BK67" i="14"/>
  <c r="BJ67" i="14"/>
  <c r="BI67" i="14"/>
  <c r="BH67" i="14"/>
  <c r="BG67" i="14"/>
  <c r="BF67" i="14"/>
  <c r="BE67" i="14"/>
  <c r="BD67" i="14"/>
  <c r="BC67" i="14"/>
  <c r="BB67" i="14"/>
  <c r="BA67" i="14"/>
  <c r="AZ67" i="14"/>
  <c r="AV67" i="14"/>
  <c r="Y66" i="14"/>
  <c r="Y68" i="14"/>
  <c r="X66" i="14"/>
  <c r="X67" i="14"/>
  <c r="W66" i="14"/>
  <c r="W67" i="14"/>
  <c r="J180" i="6" s="1"/>
  <c r="B66" i="14"/>
  <c r="A66" i="14"/>
  <c r="V65" i="14"/>
  <c r="U65" i="14"/>
  <c r="T65" i="14"/>
  <c r="S65" i="14"/>
  <c r="R65" i="14"/>
  <c r="Q65" i="14"/>
  <c r="P65" i="14"/>
  <c r="O65" i="14"/>
  <c r="N65" i="14"/>
  <c r="M65" i="14"/>
  <c r="L65" i="14"/>
  <c r="K65" i="14"/>
  <c r="J65" i="14"/>
  <c r="I65" i="14"/>
  <c r="H65" i="14"/>
  <c r="G65" i="14"/>
  <c r="F65" i="14"/>
  <c r="B65" i="14"/>
  <c r="A65" i="14"/>
  <c r="BQ65" i="14"/>
  <c r="BP65" i="14"/>
  <c r="BO65" i="14"/>
  <c r="BN65" i="14"/>
  <c r="BM65" i="14"/>
  <c r="BL65" i="14"/>
  <c r="BK65" i="14"/>
  <c r="BJ65" i="14"/>
  <c r="BI65" i="14"/>
  <c r="BH65" i="14"/>
  <c r="BG65" i="14"/>
  <c r="BF65" i="14"/>
  <c r="BE65" i="14"/>
  <c r="BD65" i="14"/>
  <c r="BC65" i="14"/>
  <c r="BB65" i="14"/>
  <c r="BA65" i="14"/>
  <c r="X64" i="14"/>
  <c r="X65" i="14" s="1"/>
  <c r="W64" i="14"/>
  <c r="W65" i="14" s="1"/>
  <c r="J179" i="6" s="1"/>
  <c r="B64" i="14"/>
  <c r="A64" i="14"/>
  <c r="BQ64" i="14"/>
  <c r="BP64" i="14"/>
  <c r="BO64" i="14"/>
  <c r="BN64" i="14"/>
  <c r="BM64" i="14"/>
  <c r="BL64" i="14"/>
  <c r="BK64" i="14"/>
  <c r="BJ64" i="14"/>
  <c r="BI64" i="14"/>
  <c r="BH64" i="14"/>
  <c r="BG64" i="14"/>
  <c r="BF64" i="14"/>
  <c r="BE64" i="14"/>
  <c r="BD64" i="14"/>
  <c r="BC64" i="14"/>
  <c r="BB64" i="14"/>
  <c r="BA64" i="14"/>
  <c r="AY64" i="14"/>
  <c r="V63" i="14"/>
  <c r="U63" i="14"/>
  <c r="T63" i="14"/>
  <c r="S63" i="14"/>
  <c r="R63" i="14"/>
  <c r="Q63" i="14"/>
  <c r="P63" i="14"/>
  <c r="O63" i="14"/>
  <c r="N63" i="14"/>
  <c r="M63" i="14"/>
  <c r="L63" i="14"/>
  <c r="K63" i="14"/>
  <c r="J63" i="14"/>
  <c r="I63" i="14"/>
  <c r="H63" i="14"/>
  <c r="G63" i="14"/>
  <c r="F63" i="14"/>
  <c r="B63" i="14"/>
  <c r="A63" i="14"/>
  <c r="BQ63" i="14"/>
  <c r="BQ60" i="14" s="1"/>
  <c r="BP63" i="14"/>
  <c r="BO63" i="14"/>
  <c r="BO60" i="14"/>
  <c r="BN63" i="14"/>
  <c r="BM63" i="14"/>
  <c r="BM60" i="14" s="1"/>
  <c r="BL63" i="14"/>
  <c r="BK63" i="14"/>
  <c r="BK60" i="14"/>
  <c r="BJ63" i="14"/>
  <c r="BI63" i="14"/>
  <c r="BI60" i="14" s="1"/>
  <c r="BH63" i="14"/>
  <c r="BG63" i="14"/>
  <c r="BG60" i="14"/>
  <c r="BF63" i="14"/>
  <c r="BE63" i="14"/>
  <c r="BE60" i="14" s="1"/>
  <c r="BD63" i="14"/>
  <c r="BC63" i="14"/>
  <c r="BC60" i="14"/>
  <c r="BB63" i="14"/>
  <c r="BA63" i="14"/>
  <c r="BA60" i="14" s="1"/>
  <c r="Y62" i="14"/>
  <c r="Y64" i="14" s="1"/>
  <c r="X62" i="14"/>
  <c r="X63" i="14" s="1"/>
  <c r="W62" i="14"/>
  <c r="W63" i="14" s="1"/>
  <c r="J178" i="6" s="1"/>
  <c r="B62" i="14"/>
  <c r="A62" i="14"/>
  <c r="BQ62" i="14"/>
  <c r="BP62" i="14"/>
  <c r="BO62" i="14"/>
  <c r="BN62" i="14"/>
  <c r="BM62" i="14"/>
  <c r="BL62" i="14"/>
  <c r="BK62" i="14"/>
  <c r="BJ62" i="14"/>
  <c r="BI62" i="14"/>
  <c r="BH62" i="14"/>
  <c r="BG62" i="14"/>
  <c r="BF62" i="14"/>
  <c r="BE62" i="14"/>
  <c r="BD62" i="14"/>
  <c r="BC62" i="14"/>
  <c r="BB62" i="14"/>
  <c r="BA62" i="14"/>
  <c r="AZ62" i="14"/>
  <c r="BS62" i="14" s="1"/>
  <c r="F61" i="14"/>
  <c r="G61" i="14" s="1"/>
  <c r="H61" i="14" s="1"/>
  <c r="I61" i="14" s="1"/>
  <c r="J61" i="14" s="1"/>
  <c r="K61" i="14" s="1"/>
  <c r="L61" i="14" s="1"/>
  <c r="M61" i="14" s="1"/>
  <c r="N61" i="14" s="1"/>
  <c r="O61" i="14" s="1"/>
  <c r="P61" i="14" s="1"/>
  <c r="Q61" i="14" s="1"/>
  <c r="R61" i="14" s="1"/>
  <c r="S61" i="14" s="1"/>
  <c r="T61" i="14" s="1"/>
  <c r="U61" i="14" s="1"/>
  <c r="V61" i="14" s="1"/>
  <c r="BS61" i="14"/>
  <c r="BQ61" i="14"/>
  <c r="BP61" i="14"/>
  <c r="BO61" i="14"/>
  <c r="BN61" i="14"/>
  <c r="BM61" i="14"/>
  <c r="BL61" i="14"/>
  <c r="BK61" i="14"/>
  <c r="BJ61" i="14"/>
  <c r="BI61" i="14"/>
  <c r="BH61" i="14"/>
  <c r="BG61" i="14"/>
  <c r="BF61" i="14"/>
  <c r="BE61" i="14"/>
  <c r="BD61" i="14"/>
  <c r="BC61" i="14"/>
  <c r="BB61" i="14"/>
  <c r="BA61" i="14"/>
  <c r="AZ61" i="14"/>
  <c r="BP60" i="14"/>
  <c r="BN60" i="14"/>
  <c r="BL60" i="14"/>
  <c r="BJ60" i="14"/>
  <c r="BH60" i="14"/>
  <c r="BF60" i="14"/>
  <c r="BD60" i="14"/>
  <c r="BB60" i="14"/>
  <c r="BQ58" i="14"/>
  <c r="BP58" i="14"/>
  <c r="BO58" i="14"/>
  <c r="BN58" i="14"/>
  <c r="BM58" i="14"/>
  <c r="BL58" i="14"/>
  <c r="BK58" i="14"/>
  <c r="BJ58" i="14"/>
  <c r="BI58" i="14"/>
  <c r="BH58" i="14"/>
  <c r="BG58" i="14"/>
  <c r="BF58" i="14"/>
  <c r="BE58" i="14"/>
  <c r="BD58" i="14"/>
  <c r="BC58" i="14"/>
  <c r="BB58" i="14"/>
  <c r="BA58" i="14"/>
  <c r="BQ57" i="14"/>
  <c r="BP57" i="14"/>
  <c r="BO57" i="14"/>
  <c r="BN57" i="14"/>
  <c r="BM57" i="14"/>
  <c r="BL57" i="14"/>
  <c r="BK57" i="14"/>
  <c r="BJ57" i="14"/>
  <c r="BI57" i="14"/>
  <c r="BH57" i="14"/>
  <c r="BG57" i="14"/>
  <c r="BF57" i="14"/>
  <c r="BE57" i="14"/>
  <c r="BD57" i="14"/>
  <c r="BC57" i="14"/>
  <c r="BB57" i="14"/>
  <c r="BA57" i="14"/>
  <c r="AZ57" i="14"/>
  <c r="BP56" i="14"/>
  <c r="BN56" i="14"/>
  <c r="BL56" i="14"/>
  <c r="BJ56" i="14"/>
  <c r="BH56" i="14"/>
  <c r="BF56" i="14"/>
  <c r="BD56" i="14"/>
  <c r="BB56" i="14"/>
  <c r="Z56" i="14"/>
  <c r="AA56" i="14"/>
  <c r="X56" i="14"/>
  <c r="Y56" i="14"/>
  <c r="V56" i="14"/>
  <c r="W56" i="14"/>
  <c r="I197" i="6" s="1"/>
  <c r="M56" i="14"/>
  <c r="N56" i="14" s="1"/>
  <c r="K56" i="14"/>
  <c r="L56" i="14" s="1"/>
  <c r="I56" i="14"/>
  <c r="J56" i="14" s="1"/>
  <c r="H197" i="6" s="1"/>
  <c r="BQ55" i="14"/>
  <c r="BP55" i="14"/>
  <c r="BO55" i="14"/>
  <c r="BN55" i="14"/>
  <c r="BM55" i="14"/>
  <c r="BL55" i="14"/>
  <c r="BK55" i="14"/>
  <c r="BJ55" i="14"/>
  <c r="BI55" i="14"/>
  <c r="BH55" i="14"/>
  <c r="BG55" i="14"/>
  <c r="BF55" i="14"/>
  <c r="BE55" i="14"/>
  <c r="BD55" i="14"/>
  <c r="BC55" i="14"/>
  <c r="BB55" i="14"/>
  <c r="BA55" i="14"/>
  <c r="Z55" i="14"/>
  <c r="AA55" i="14" s="1"/>
  <c r="X55" i="14"/>
  <c r="Y55" i="14" s="1"/>
  <c r="V55" i="14"/>
  <c r="W55" i="14" s="1"/>
  <c r="I196" i="6" s="1"/>
  <c r="M55" i="14"/>
  <c r="N55" i="14"/>
  <c r="K55" i="14"/>
  <c r="L55" i="14"/>
  <c r="I55" i="14"/>
  <c r="J55" i="14"/>
  <c r="B55" i="14"/>
  <c r="A55" i="14"/>
  <c r="BQ54" i="14"/>
  <c r="BP54" i="14"/>
  <c r="BO54" i="14"/>
  <c r="BN54" i="14"/>
  <c r="BM54" i="14"/>
  <c r="BL54" i="14"/>
  <c r="BK54" i="14"/>
  <c r="BJ54" i="14"/>
  <c r="BI54" i="14"/>
  <c r="BH54" i="14"/>
  <c r="BG54" i="14"/>
  <c r="BF54" i="14"/>
  <c r="BE54" i="14"/>
  <c r="BD54" i="14"/>
  <c r="BC54" i="14"/>
  <c r="BB54" i="14"/>
  <c r="BA54" i="14"/>
  <c r="AZ54" i="14"/>
  <c r="AV54" i="14"/>
  <c r="Z54" i="14"/>
  <c r="AA54" i="14" s="1"/>
  <c r="X54" i="14"/>
  <c r="Y54" i="14" s="1"/>
  <c r="V54" i="14"/>
  <c r="W54" i="14" s="1"/>
  <c r="M54" i="14"/>
  <c r="N54" i="14" s="1"/>
  <c r="K54" i="14"/>
  <c r="L54" i="14" s="1"/>
  <c r="I54" i="14"/>
  <c r="J54" i="14" s="1"/>
  <c r="H195" i="6" s="1"/>
  <c r="Z53" i="14"/>
  <c r="AA53" i="14"/>
  <c r="X53" i="14"/>
  <c r="Y53" i="14"/>
  <c r="V53" i="14"/>
  <c r="W53" i="14"/>
  <c r="M53" i="14"/>
  <c r="N53" i="14"/>
  <c r="K53" i="14"/>
  <c r="L53" i="14"/>
  <c r="I53" i="14"/>
  <c r="J53" i="14"/>
  <c r="B53" i="14"/>
  <c r="A53" i="14"/>
  <c r="BQ52" i="14"/>
  <c r="BP52" i="14"/>
  <c r="BO52" i="14"/>
  <c r="BN52" i="14"/>
  <c r="BM52" i="14"/>
  <c r="BL52" i="14"/>
  <c r="BK52" i="14"/>
  <c r="BJ52" i="14"/>
  <c r="BI52" i="14"/>
  <c r="BH52" i="14"/>
  <c r="BG52" i="14"/>
  <c r="BF52" i="14"/>
  <c r="BE52" i="14"/>
  <c r="BD52" i="14"/>
  <c r="BC52" i="14"/>
  <c r="BB52" i="14"/>
  <c r="BA52" i="14"/>
  <c r="Z52" i="14"/>
  <c r="AA52" i="14" s="1"/>
  <c r="X52" i="14"/>
  <c r="Y52" i="14" s="1"/>
  <c r="V52" i="14"/>
  <c r="W52" i="14" s="1"/>
  <c r="M52" i="14"/>
  <c r="N52" i="14" s="1"/>
  <c r="K52" i="14"/>
  <c r="L52" i="14" s="1"/>
  <c r="I52" i="14"/>
  <c r="J52" i="14" s="1"/>
  <c r="H193" i="6" s="1"/>
  <c r="BQ51" i="14"/>
  <c r="BP51" i="14"/>
  <c r="BO51" i="14"/>
  <c r="BN51" i="14"/>
  <c r="BM51" i="14"/>
  <c r="BL51" i="14"/>
  <c r="BK51" i="14"/>
  <c r="BJ51" i="14"/>
  <c r="BI51" i="14"/>
  <c r="BH51" i="14"/>
  <c r="BG51" i="14"/>
  <c r="BF51" i="14"/>
  <c r="BE51" i="14"/>
  <c r="BD51" i="14"/>
  <c r="BC51" i="14"/>
  <c r="BB51" i="14"/>
  <c r="BA51" i="14"/>
  <c r="AY51" i="14"/>
  <c r="Z51" i="14"/>
  <c r="AA51" i="14"/>
  <c r="X51" i="14"/>
  <c r="Y51" i="14"/>
  <c r="V51" i="14"/>
  <c r="W51" i="14"/>
  <c r="I192" i="6" s="1"/>
  <c r="M51" i="14"/>
  <c r="N51" i="14" s="1"/>
  <c r="K51" i="14"/>
  <c r="L51" i="14" s="1"/>
  <c r="I51" i="14"/>
  <c r="J51" i="14" s="1"/>
  <c r="B51" i="14"/>
  <c r="A51" i="14"/>
  <c r="BQ50" i="14"/>
  <c r="BP50" i="14"/>
  <c r="BO50" i="14"/>
  <c r="BN50" i="14"/>
  <c r="BM50" i="14"/>
  <c r="BL50" i="14"/>
  <c r="BK50" i="14"/>
  <c r="BJ50" i="14"/>
  <c r="BI50" i="14"/>
  <c r="BH50" i="14"/>
  <c r="BG50" i="14"/>
  <c r="BF50" i="14"/>
  <c r="BE50" i="14"/>
  <c r="BD50" i="14"/>
  <c r="BC50" i="14"/>
  <c r="BB50" i="14"/>
  <c r="BA50" i="14"/>
  <c r="Z50" i="14"/>
  <c r="AA50" i="14"/>
  <c r="X50" i="14"/>
  <c r="Y50" i="14"/>
  <c r="V50" i="14"/>
  <c r="W50" i="14"/>
  <c r="I191" i="6" s="1"/>
  <c r="M50" i="14"/>
  <c r="N50" i="14" s="1"/>
  <c r="K50" i="14"/>
  <c r="L50" i="14" s="1"/>
  <c r="I50" i="14"/>
  <c r="J50" i="14" s="1"/>
  <c r="H191" i="6" s="1"/>
  <c r="BQ49" i="14"/>
  <c r="BP49" i="14"/>
  <c r="BO49" i="14"/>
  <c r="BN49" i="14"/>
  <c r="BM49" i="14"/>
  <c r="BL49" i="14"/>
  <c r="BK49" i="14"/>
  <c r="BJ49" i="14"/>
  <c r="BI49" i="14"/>
  <c r="BH49" i="14"/>
  <c r="BG49" i="14"/>
  <c r="BF49" i="14"/>
  <c r="BE49" i="14"/>
  <c r="BD49" i="14"/>
  <c r="BC49" i="14"/>
  <c r="BB49" i="14"/>
  <c r="BA49" i="14"/>
  <c r="AZ49" i="14"/>
  <c r="BS49" i="14" s="1"/>
  <c r="Z49" i="14"/>
  <c r="AA49" i="14" s="1"/>
  <c r="X49" i="14"/>
  <c r="Y49" i="14" s="1"/>
  <c r="V49" i="14"/>
  <c r="W49" i="14" s="1"/>
  <c r="M49" i="14"/>
  <c r="N49" i="14" s="1"/>
  <c r="K49" i="14"/>
  <c r="L49" i="14" s="1"/>
  <c r="I49" i="14"/>
  <c r="J49" i="14" s="1"/>
  <c r="H190" i="6" s="1"/>
  <c r="B49" i="14"/>
  <c r="A49" i="14"/>
  <c r="BS48" i="14"/>
  <c r="BQ48" i="14"/>
  <c r="BP48" i="14"/>
  <c r="BO48" i="14"/>
  <c r="BN48" i="14"/>
  <c r="BM48" i="14"/>
  <c r="BL48" i="14"/>
  <c r="BK48" i="14"/>
  <c r="BJ48" i="14"/>
  <c r="BI48" i="14"/>
  <c r="BH48" i="14"/>
  <c r="BG48" i="14"/>
  <c r="BF48" i="14"/>
  <c r="BE48" i="14"/>
  <c r="BD48" i="14"/>
  <c r="BC48" i="14"/>
  <c r="BB48" i="14"/>
  <c r="BA48" i="14"/>
  <c r="AZ48" i="14"/>
  <c r="Z48" i="14"/>
  <c r="AA48" i="14" s="1"/>
  <c r="X48" i="14"/>
  <c r="Y48" i="14" s="1"/>
  <c r="V48" i="14"/>
  <c r="W48" i="14" s="1"/>
  <c r="M48" i="14"/>
  <c r="N48" i="14" s="1"/>
  <c r="K48" i="14"/>
  <c r="L48" i="14" s="1"/>
  <c r="I48" i="14"/>
  <c r="J48" i="14" s="1"/>
  <c r="BQ47" i="14"/>
  <c r="BP47" i="14"/>
  <c r="BO47" i="14"/>
  <c r="BN47" i="14"/>
  <c r="BM47" i="14"/>
  <c r="BL47" i="14"/>
  <c r="BK47" i="14"/>
  <c r="BJ47" i="14"/>
  <c r="BI47" i="14"/>
  <c r="BH47" i="14"/>
  <c r="BG47" i="14"/>
  <c r="BF47" i="14"/>
  <c r="BE47" i="14"/>
  <c r="BD47" i="14"/>
  <c r="BC47" i="14"/>
  <c r="BB47" i="14"/>
  <c r="BA47" i="14"/>
  <c r="Z47" i="14"/>
  <c r="AA47" i="14"/>
  <c r="X47" i="14"/>
  <c r="Y47" i="14"/>
  <c r="V47" i="14"/>
  <c r="W47" i="14"/>
  <c r="M47" i="14"/>
  <c r="N47" i="14"/>
  <c r="K47" i="14"/>
  <c r="L47" i="14"/>
  <c r="I47" i="14"/>
  <c r="J47" i="14"/>
  <c r="B47" i="14"/>
  <c r="A47" i="14"/>
  <c r="BQ46" i="14"/>
  <c r="BP46" i="14"/>
  <c r="BO46" i="14"/>
  <c r="BN46" i="14"/>
  <c r="BM46" i="14"/>
  <c r="BL46" i="14"/>
  <c r="BK46" i="14"/>
  <c r="BJ46" i="14"/>
  <c r="BI46" i="14"/>
  <c r="BH46" i="14"/>
  <c r="BG46" i="14"/>
  <c r="BF46" i="14"/>
  <c r="BE46" i="14"/>
  <c r="BD46" i="14"/>
  <c r="BC46" i="14"/>
  <c r="BB46" i="14"/>
  <c r="BA46" i="14"/>
  <c r="Z46" i="14"/>
  <c r="AA46" i="14" s="1"/>
  <c r="X46" i="14"/>
  <c r="Y46" i="14" s="1"/>
  <c r="V46" i="14"/>
  <c r="W46" i="14" s="1"/>
  <c r="M46" i="14"/>
  <c r="N46" i="14" s="1"/>
  <c r="K46" i="14"/>
  <c r="L46" i="14" s="1"/>
  <c r="I46" i="14"/>
  <c r="J46" i="14" s="1"/>
  <c r="BQ45" i="14"/>
  <c r="BP45" i="14"/>
  <c r="BO45" i="14"/>
  <c r="BN45" i="14"/>
  <c r="BM45" i="14"/>
  <c r="BL45" i="14"/>
  <c r="BK45" i="14"/>
  <c r="BJ45" i="14"/>
  <c r="BI45" i="14"/>
  <c r="BH45" i="14"/>
  <c r="BG45" i="14"/>
  <c r="BF45" i="14"/>
  <c r="BE45" i="14"/>
  <c r="BD45" i="14"/>
  <c r="BC45" i="14"/>
  <c r="BB45" i="14"/>
  <c r="BA45" i="14"/>
  <c r="AZ45" i="14"/>
  <c r="Z45" i="14"/>
  <c r="AA45" i="14" s="1"/>
  <c r="X45" i="14"/>
  <c r="Y45" i="14" s="1"/>
  <c r="V45" i="14"/>
  <c r="W45" i="14" s="1"/>
  <c r="M45" i="14"/>
  <c r="N45" i="14" s="1"/>
  <c r="K45" i="14"/>
  <c r="L45" i="14" s="1"/>
  <c r="I45" i="14"/>
  <c r="J45" i="14" s="1"/>
  <c r="B45" i="14"/>
  <c r="A45" i="14"/>
  <c r="BQ44" i="14"/>
  <c r="BP44" i="14"/>
  <c r="BO44" i="14"/>
  <c r="BN44" i="14"/>
  <c r="BM44" i="14"/>
  <c r="BL44" i="14"/>
  <c r="BK44" i="14"/>
  <c r="BJ44" i="14"/>
  <c r="BI44" i="14"/>
  <c r="BH44" i="14"/>
  <c r="BG44" i="14"/>
  <c r="BF44" i="14"/>
  <c r="BE44" i="14"/>
  <c r="BD44" i="14"/>
  <c r="BC44" i="14"/>
  <c r="BB44" i="14"/>
  <c r="BA44" i="14"/>
  <c r="Z44" i="14"/>
  <c r="AA44" i="14"/>
  <c r="X44" i="14"/>
  <c r="Y44" i="14"/>
  <c r="V44" i="14"/>
  <c r="W44" i="14"/>
  <c r="I185" i="6" s="1"/>
  <c r="M44" i="14"/>
  <c r="N44" i="14" s="1"/>
  <c r="K44" i="14"/>
  <c r="L44" i="14" s="1"/>
  <c r="I44" i="14"/>
  <c r="J44" i="14" s="1"/>
  <c r="BQ43" i="14"/>
  <c r="BP43" i="14"/>
  <c r="BO43" i="14"/>
  <c r="BN43" i="14"/>
  <c r="BM43" i="14"/>
  <c r="BL43" i="14"/>
  <c r="BK43" i="14"/>
  <c r="BJ43" i="14"/>
  <c r="BI43" i="14"/>
  <c r="BH43" i="14"/>
  <c r="BG43" i="14"/>
  <c r="BF43" i="14"/>
  <c r="BE43" i="14"/>
  <c r="BD43" i="14"/>
  <c r="BC43" i="14"/>
  <c r="BB43" i="14"/>
  <c r="BA43" i="14"/>
  <c r="Z43" i="14"/>
  <c r="AA43" i="14"/>
  <c r="X43" i="14"/>
  <c r="Y43" i="14"/>
  <c r="V43" i="14"/>
  <c r="W43" i="14"/>
  <c r="I184" i="6" s="1"/>
  <c r="M43" i="14"/>
  <c r="N43" i="14" s="1"/>
  <c r="K43" i="14"/>
  <c r="L43" i="14" s="1"/>
  <c r="I43" i="14"/>
  <c r="J43" i="14" s="1"/>
  <c r="B43" i="14"/>
  <c r="A43" i="14"/>
  <c r="BQ42" i="14"/>
  <c r="BP42" i="14"/>
  <c r="BO42" i="14"/>
  <c r="BN42" i="14"/>
  <c r="BM42" i="14"/>
  <c r="BL42" i="14"/>
  <c r="BK42" i="14"/>
  <c r="BJ42" i="14"/>
  <c r="BI42" i="14"/>
  <c r="BH42" i="14"/>
  <c r="BG42" i="14"/>
  <c r="BF42" i="14"/>
  <c r="BE42" i="14"/>
  <c r="BD42" i="14"/>
  <c r="BC42" i="14"/>
  <c r="BB42" i="14"/>
  <c r="BA42" i="14"/>
  <c r="AZ42" i="14"/>
  <c r="AV42" i="14"/>
  <c r="Z42" i="14"/>
  <c r="AA42" i="14"/>
  <c r="X42" i="14"/>
  <c r="Y42" i="14"/>
  <c r="V42" i="14"/>
  <c r="W42" i="14"/>
  <c r="M42" i="14"/>
  <c r="N42" i="14"/>
  <c r="K42" i="14"/>
  <c r="L42" i="14"/>
  <c r="I42" i="14"/>
  <c r="J42" i="14"/>
  <c r="Z41" i="14"/>
  <c r="AA41" i="14"/>
  <c r="X41" i="14"/>
  <c r="Y41" i="14"/>
  <c r="V41" i="14"/>
  <c r="W41" i="14"/>
  <c r="M41" i="14"/>
  <c r="N41" i="14"/>
  <c r="K41" i="14"/>
  <c r="L41" i="14"/>
  <c r="I41" i="14"/>
  <c r="J41" i="14"/>
  <c r="H182" i="6" s="1"/>
  <c r="B41" i="14"/>
  <c r="A41" i="14"/>
  <c r="BQ40" i="14"/>
  <c r="BP40" i="14"/>
  <c r="BO40" i="14"/>
  <c r="BN40" i="14"/>
  <c r="BM40" i="14"/>
  <c r="BL40" i="14"/>
  <c r="BK40" i="14"/>
  <c r="BJ40" i="14"/>
  <c r="BI40" i="14"/>
  <c r="BH40" i="14"/>
  <c r="BG40" i="14"/>
  <c r="BF40" i="14"/>
  <c r="BE40" i="14"/>
  <c r="BD40" i="14"/>
  <c r="BC40" i="14"/>
  <c r="BB40" i="14"/>
  <c r="BA40" i="14"/>
  <c r="Z40" i="14"/>
  <c r="AA40" i="14"/>
  <c r="X40" i="14"/>
  <c r="Y40" i="14"/>
  <c r="V40" i="14"/>
  <c r="W40" i="14"/>
  <c r="I181" i="6" s="1"/>
  <c r="M40" i="14"/>
  <c r="N40" i="14" s="1"/>
  <c r="K40" i="14"/>
  <c r="L40" i="14" s="1"/>
  <c r="I40" i="14"/>
  <c r="J40" i="14" s="1"/>
  <c r="BQ39" i="14"/>
  <c r="BP39" i="14"/>
  <c r="BO39" i="14"/>
  <c r="BN39" i="14"/>
  <c r="BM39" i="14"/>
  <c r="BL39" i="14"/>
  <c r="BK39" i="14"/>
  <c r="BJ39" i="14"/>
  <c r="BI39" i="14"/>
  <c r="BH39" i="14"/>
  <c r="BG39" i="14"/>
  <c r="BF39" i="14"/>
  <c r="BE39" i="14"/>
  <c r="BD39" i="14"/>
  <c r="BC39" i="14"/>
  <c r="BB39" i="14"/>
  <c r="BA39" i="14"/>
  <c r="AY39" i="14"/>
  <c r="Z39" i="14"/>
  <c r="AA39" i="14" s="1"/>
  <c r="X39" i="14"/>
  <c r="Y39" i="14" s="1"/>
  <c r="V39" i="14"/>
  <c r="W39" i="14" s="1"/>
  <c r="I180" i="6" s="1"/>
  <c r="M39" i="14"/>
  <c r="N39" i="14"/>
  <c r="K39" i="14"/>
  <c r="L39" i="14"/>
  <c r="I39" i="14"/>
  <c r="J39" i="14"/>
  <c r="H180" i="6" s="1"/>
  <c r="B39" i="14"/>
  <c r="A39" i="14"/>
  <c r="BQ38" i="14"/>
  <c r="BP38" i="14"/>
  <c r="BP35" i="14"/>
  <c r="BO38" i="14"/>
  <c r="BO35" i="14"/>
  <c r="BN38" i="14"/>
  <c r="BN35" i="14"/>
  <c r="BM38" i="14"/>
  <c r="BM32" i="14"/>
  <c r="BL38" i="14"/>
  <c r="BL35" i="14"/>
  <c r="BK38" i="14"/>
  <c r="BK35" i="14"/>
  <c r="BJ38" i="14"/>
  <c r="BJ35" i="14"/>
  <c r="BI38" i="14"/>
  <c r="BH38" i="14"/>
  <c r="BH35" i="14" s="1"/>
  <c r="BG38" i="14"/>
  <c r="BG35" i="14" s="1"/>
  <c r="BF38" i="14"/>
  <c r="BF35" i="14" s="1"/>
  <c r="BE38" i="14"/>
  <c r="BE32" i="14" s="1"/>
  <c r="BD38" i="14"/>
  <c r="BD35" i="14" s="1"/>
  <c r="BC38" i="14"/>
  <c r="BC35" i="14" s="1"/>
  <c r="BB38" i="14"/>
  <c r="BB35" i="14" s="1"/>
  <c r="BA38" i="14"/>
  <c r="Z38" i="14"/>
  <c r="AA38" i="14"/>
  <c r="X38" i="14"/>
  <c r="Y38" i="14"/>
  <c r="V38" i="14"/>
  <c r="W38" i="14"/>
  <c r="M38" i="14"/>
  <c r="N38" i="14"/>
  <c r="K38" i="14"/>
  <c r="L38" i="14"/>
  <c r="I38" i="14"/>
  <c r="J38" i="14"/>
  <c r="BQ37" i="14"/>
  <c r="BP37" i="14"/>
  <c r="BO37" i="14"/>
  <c r="BN37" i="14"/>
  <c r="BM37" i="14"/>
  <c r="BL37" i="14"/>
  <c r="BK37" i="14"/>
  <c r="BJ37" i="14"/>
  <c r="BI37" i="14"/>
  <c r="BH37" i="14"/>
  <c r="BG37" i="14"/>
  <c r="BF37" i="14"/>
  <c r="BE37" i="14"/>
  <c r="BD37" i="14"/>
  <c r="BC37" i="14"/>
  <c r="BB37" i="14"/>
  <c r="BA37" i="14"/>
  <c r="AZ37" i="14"/>
  <c r="BS37" i="14" s="1"/>
  <c r="Z37" i="14"/>
  <c r="AA37" i="14" s="1"/>
  <c r="X37" i="14"/>
  <c r="Y37" i="14" s="1"/>
  <c r="V37" i="14"/>
  <c r="W37" i="14" s="1"/>
  <c r="I178" i="6" s="1"/>
  <c r="M37" i="14"/>
  <c r="N37" i="14"/>
  <c r="K37" i="14"/>
  <c r="L37" i="14"/>
  <c r="I37" i="14"/>
  <c r="J37" i="14"/>
  <c r="B37" i="14"/>
  <c r="A37" i="14"/>
  <c r="BS36" i="14"/>
  <c r="BQ36" i="14"/>
  <c r="BP36" i="14"/>
  <c r="BO36" i="14"/>
  <c r="BN36" i="14"/>
  <c r="BM36" i="14"/>
  <c r="BL36" i="14"/>
  <c r="BK36" i="14"/>
  <c r="BJ36" i="14"/>
  <c r="BI36" i="14"/>
  <c r="BH36" i="14"/>
  <c r="BG36" i="14"/>
  <c r="BF36" i="14"/>
  <c r="BE36" i="14"/>
  <c r="BD36" i="14"/>
  <c r="BC36" i="14"/>
  <c r="BB36" i="14"/>
  <c r="BA36" i="14"/>
  <c r="AZ36" i="14"/>
  <c r="BQ35" i="14"/>
  <c r="BM35" i="14"/>
  <c r="BI35" i="14"/>
  <c r="BA35" i="14"/>
  <c r="BQ34" i="14"/>
  <c r="BP34" i="14"/>
  <c r="BO34" i="14"/>
  <c r="BN34" i="14"/>
  <c r="BM34" i="14"/>
  <c r="BL34" i="14"/>
  <c r="BK34" i="14"/>
  <c r="BJ34" i="14"/>
  <c r="BI34" i="14"/>
  <c r="BH34" i="14"/>
  <c r="BG34" i="14"/>
  <c r="BF34" i="14"/>
  <c r="BE34" i="14"/>
  <c r="BD34" i="14"/>
  <c r="BC34" i="14"/>
  <c r="BB34" i="14"/>
  <c r="BA34" i="14"/>
  <c r="BQ33" i="14"/>
  <c r="BP33" i="14"/>
  <c r="BO33" i="14"/>
  <c r="BN33" i="14"/>
  <c r="BM33" i="14"/>
  <c r="BL33" i="14"/>
  <c r="BK33" i="14"/>
  <c r="BJ33" i="14"/>
  <c r="BI33" i="14"/>
  <c r="BH33" i="14"/>
  <c r="BG33" i="14"/>
  <c r="BF33" i="14"/>
  <c r="BE33" i="14"/>
  <c r="BD33" i="14"/>
  <c r="BC33" i="14"/>
  <c r="BB33" i="14"/>
  <c r="BA33" i="14"/>
  <c r="AZ33" i="14"/>
  <c r="BQ32" i="14"/>
  <c r="BP32" i="14"/>
  <c r="BN32" i="14"/>
  <c r="BL32" i="14"/>
  <c r="BK32" i="14"/>
  <c r="BJ32" i="14"/>
  <c r="BI32" i="14"/>
  <c r="BH32" i="14"/>
  <c r="BF32" i="14"/>
  <c r="BD32" i="14"/>
  <c r="BC32" i="14"/>
  <c r="BB32" i="14"/>
  <c r="BA32" i="14"/>
  <c r="BQ31" i="14"/>
  <c r="BP31" i="14"/>
  <c r="BO31" i="14"/>
  <c r="BN31" i="14"/>
  <c r="BM31" i="14"/>
  <c r="BL31" i="14"/>
  <c r="BK31" i="14"/>
  <c r="BJ31" i="14"/>
  <c r="BI31" i="14"/>
  <c r="BH31" i="14"/>
  <c r="BG31" i="14"/>
  <c r="BF31" i="14"/>
  <c r="BE31" i="14"/>
  <c r="BD31" i="14"/>
  <c r="BC31" i="14"/>
  <c r="BB31" i="14"/>
  <c r="BA31" i="14"/>
  <c r="BQ30" i="14"/>
  <c r="BP30" i="14"/>
  <c r="BO30" i="14"/>
  <c r="BN30" i="14"/>
  <c r="BM30" i="14"/>
  <c r="BL30" i="14"/>
  <c r="BK30" i="14"/>
  <c r="BJ30" i="14"/>
  <c r="BI30" i="14"/>
  <c r="BH30" i="14"/>
  <c r="BG30" i="14"/>
  <c r="BF30" i="14"/>
  <c r="BE30" i="14"/>
  <c r="BD30" i="14"/>
  <c r="BC30" i="14"/>
  <c r="BB30" i="14"/>
  <c r="BA30" i="14"/>
  <c r="AZ30" i="14"/>
  <c r="AV30" i="14"/>
  <c r="Z30" i="14"/>
  <c r="U30" i="14"/>
  <c r="K30" i="14"/>
  <c r="F30" i="14"/>
  <c r="Z29" i="14"/>
  <c r="U29" i="14"/>
  <c r="K29" i="14"/>
  <c r="F29" i="14"/>
  <c r="BQ28" i="14"/>
  <c r="BP28" i="14"/>
  <c r="BO28" i="14"/>
  <c r="BN28" i="14"/>
  <c r="BM28" i="14"/>
  <c r="BL28" i="14"/>
  <c r="BK28" i="14"/>
  <c r="BJ28" i="14"/>
  <c r="BI28" i="14"/>
  <c r="BH28" i="14"/>
  <c r="BG28" i="14"/>
  <c r="BF28" i="14"/>
  <c r="BE28" i="14"/>
  <c r="BD28" i="14"/>
  <c r="BC28" i="14"/>
  <c r="BB28" i="14"/>
  <c r="BA28" i="14"/>
  <c r="Z28" i="14"/>
  <c r="U28" i="14"/>
  <c r="K28" i="14"/>
  <c r="F28" i="14"/>
  <c r="BQ27" i="14"/>
  <c r="BP27" i="14"/>
  <c r="BO27" i="14"/>
  <c r="BN27" i="14"/>
  <c r="BM27" i="14"/>
  <c r="BL27" i="14"/>
  <c r="BK27" i="14"/>
  <c r="BJ27" i="14"/>
  <c r="BI27" i="14"/>
  <c r="BH27" i="14"/>
  <c r="BG27" i="14"/>
  <c r="BF27" i="14"/>
  <c r="BE27" i="14"/>
  <c r="BD27" i="14"/>
  <c r="BC27" i="14"/>
  <c r="BB27" i="14"/>
  <c r="BA27" i="14"/>
  <c r="AY27" i="14"/>
  <c r="Z27" i="14"/>
  <c r="U27" i="14"/>
  <c r="K27" i="14"/>
  <c r="F27" i="14"/>
  <c r="BQ26" i="14"/>
  <c r="BQ23" i="14" s="1"/>
  <c r="BP26" i="14"/>
  <c r="BP23" i="14"/>
  <c r="BO26" i="14"/>
  <c r="BN26" i="14"/>
  <c r="BN23" i="14" s="1"/>
  <c r="BM26" i="14"/>
  <c r="BM23" i="14" s="1"/>
  <c r="BL26" i="14"/>
  <c r="BL23" i="14"/>
  <c r="BK26" i="14"/>
  <c r="BJ26" i="14"/>
  <c r="BJ23" i="14" s="1"/>
  <c r="BI26" i="14"/>
  <c r="BI23" i="14" s="1"/>
  <c r="BH26" i="14"/>
  <c r="BH23" i="14"/>
  <c r="BG26" i="14"/>
  <c r="BF26" i="14"/>
  <c r="BF23" i="14" s="1"/>
  <c r="BE26" i="14"/>
  <c r="BE23" i="14" s="1"/>
  <c r="BD26" i="14"/>
  <c r="BD23" i="14"/>
  <c r="BC26" i="14"/>
  <c r="BB26" i="14"/>
  <c r="BB23" i="14" s="1"/>
  <c r="BA26" i="14"/>
  <c r="BA23" i="14" s="1"/>
  <c r="Z26" i="14"/>
  <c r="U26" i="14"/>
  <c r="K26" i="14"/>
  <c r="F26" i="14"/>
  <c r="BQ25" i="14"/>
  <c r="BP25" i="14"/>
  <c r="BO25" i="14"/>
  <c r="BN25" i="14"/>
  <c r="BM25" i="14"/>
  <c r="BL25" i="14"/>
  <c r="BK25" i="14"/>
  <c r="BJ25" i="14"/>
  <c r="BI25" i="14"/>
  <c r="BH25" i="14"/>
  <c r="BG25" i="14"/>
  <c r="BF25" i="14"/>
  <c r="BE25" i="14"/>
  <c r="BD25" i="14"/>
  <c r="BC25" i="14"/>
  <c r="BB25" i="14"/>
  <c r="BA25" i="14"/>
  <c r="AZ25" i="14"/>
  <c r="BS25" i="14" s="1"/>
  <c r="Z25" i="14"/>
  <c r="U25" i="14"/>
  <c r="K25" i="14"/>
  <c r="F25" i="14"/>
  <c r="BS24" i="14"/>
  <c r="BQ24" i="14"/>
  <c r="BP24" i="14"/>
  <c r="BO24" i="14"/>
  <c r="BN24" i="14"/>
  <c r="BM24" i="14"/>
  <c r="BL24" i="14"/>
  <c r="BK24" i="14"/>
  <c r="BJ24" i="14"/>
  <c r="BI24" i="14"/>
  <c r="BH24" i="14"/>
  <c r="BG24" i="14"/>
  <c r="BF24" i="14"/>
  <c r="BE24" i="14"/>
  <c r="BD24" i="14"/>
  <c r="BC24" i="14"/>
  <c r="BB24" i="14"/>
  <c r="BA24" i="14"/>
  <c r="AZ24" i="14"/>
  <c r="Z24" i="14"/>
  <c r="U24" i="14"/>
  <c r="K24" i="14"/>
  <c r="F24" i="14"/>
  <c r="BO23" i="14"/>
  <c r="BK23" i="14"/>
  <c r="BG23" i="14"/>
  <c r="BC23" i="14"/>
  <c r="Z23" i="14"/>
  <c r="U23" i="14"/>
  <c r="K23" i="14"/>
  <c r="F23" i="14"/>
  <c r="BQ22" i="14"/>
  <c r="BP22" i="14"/>
  <c r="BO22" i="14"/>
  <c r="BN22" i="14"/>
  <c r="BM22" i="14"/>
  <c r="BL22" i="14"/>
  <c r="BK22" i="14"/>
  <c r="BJ22" i="14"/>
  <c r="BI22" i="14"/>
  <c r="BH22" i="14"/>
  <c r="BG22" i="14"/>
  <c r="BF22" i="14"/>
  <c r="BE22" i="14"/>
  <c r="BD22" i="14"/>
  <c r="BC22" i="14"/>
  <c r="BB22" i="14"/>
  <c r="BA22" i="14"/>
  <c r="Z22" i="14"/>
  <c r="U22" i="14"/>
  <c r="K22" i="14"/>
  <c r="F22" i="14"/>
  <c r="BQ21" i="14"/>
  <c r="BP21" i="14"/>
  <c r="BO21" i="14"/>
  <c r="BN21" i="14"/>
  <c r="BM21" i="14"/>
  <c r="BL21" i="14"/>
  <c r="BK21" i="14"/>
  <c r="BJ21" i="14"/>
  <c r="BI21" i="14"/>
  <c r="BH21" i="14"/>
  <c r="BG21" i="14"/>
  <c r="BF21" i="14"/>
  <c r="BE21" i="14"/>
  <c r="BD21" i="14"/>
  <c r="BC21" i="14"/>
  <c r="BB21" i="14"/>
  <c r="BA21" i="14"/>
  <c r="AZ21" i="14"/>
  <c r="Z21" i="14"/>
  <c r="U21" i="14"/>
  <c r="K21" i="14"/>
  <c r="F21" i="14"/>
  <c r="BQ20" i="14"/>
  <c r="BO20" i="14"/>
  <c r="BM20" i="14"/>
  <c r="BK20" i="14"/>
  <c r="BI20" i="14"/>
  <c r="BG20" i="14"/>
  <c r="BE20" i="14"/>
  <c r="BC20" i="14"/>
  <c r="BA20" i="14"/>
  <c r="Z20" i="14"/>
  <c r="U20" i="14"/>
  <c r="K20" i="14"/>
  <c r="F20" i="14"/>
  <c r="BQ19" i="14"/>
  <c r="BP19" i="14"/>
  <c r="BO19" i="14"/>
  <c r="BN19" i="14"/>
  <c r="BM19" i="14"/>
  <c r="BL19" i="14"/>
  <c r="BK19" i="14"/>
  <c r="BJ19" i="14"/>
  <c r="BI19" i="14"/>
  <c r="BH19" i="14"/>
  <c r="BG19" i="14"/>
  <c r="BF19" i="14"/>
  <c r="BE19" i="14"/>
  <c r="BD19" i="14"/>
  <c r="BC19" i="14"/>
  <c r="BB19" i="14"/>
  <c r="BA19" i="14"/>
  <c r="Z19" i="14"/>
  <c r="U19" i="14"/>
  <c r="K19" i="14"/>
  <c r="F19" i="14"/>
  <c r="BQ18" i="14"/>
  <c r="BP18" i="14"/>
  <c r="BO18" i="14"/>
  <c r="BN18" i="14"/>
  <c r="BM18" i="14"/>
  <c r="BL18" i="14"/>
  <c r="BK18" i="14"/>
  <c r="BJ18" i="14"/>
  <c r="BI18" i="14"/>
  <c r="BH18" i="14"/>
  <c r="BG18" i="14"/>
  <c r="BF18" i="14"/>
  <c r="BE18" i="14"/>
  <c r="BD18" i="14"/>
  <c r="BC18" i="14"/>
  <c r="BB18" i="14"/>
  <c r="BA18" i="14"/>
  <c r="AZ18" i="14"/>
  <c r="AV18" i="14"/>
  <c r="Z18" i="14"/>
  <c r="U18" i="14"/>
  <c r="K18" i="14"/>
  <c r="F18" i="14"/>
  <c r="Z17" i="14"/>
  <c r="U17" i="14"/>
  <c r="K17" i="14"/>
  <c r="F17" i="14"/>
  <c r="Z16" i="14"/>
  <c r="U16" i="14"/>
  <c r="K16" i="14"/>
  <c r="F16" i="14"/>
  <c r="Z15" i="14"/>
  <c r="U15" i="14"/>
  <c r="K15" i="14"/>
  <c r="F15" i="14"/>
  <c r="Z14" i="14"/>
  <c r="U14" i="14"/>
  <c r="K14" i="14"/>
  <c r="F14" i="14"/>
  <c r="Z13" i="14"/>
  <c r="U13" i="14"/>
  <c r="K13" i="14"/>
  <c r="F13" i="14"/>
  <c r="Z12" i="14"/>
  <c r="U12" i="14"/>
  <c r="P12" i="14"/>
  <c r="K12" i="14"/>
  <c r="Z11" i="14"/>
  <c r="U11" i="14"/>
  <c r="K11" i="14"/>
  <c r="F11" i="14"/>
  <c r="BQ137" i="13"/>
  <c r="BP137" i="13"/>
  <c r="BO137" i="13"/>
  <c r="BN137" i="13"/>
  <c r="BM137" i="13"/>
  <c r="BL137" i="13"/>
  <c r="BK137" i="13"/>
  <c r="BJ137" i="13"/>
  <c r="BI137" i="13"/>
  <c r="BH137" i="13"/>
  <c r="BG137" i="13"/>
  <c r="BF137" i="13"/>
  <c r="BE137" i="13"/>
  <c r="BD137" i="13"/>
  <c r="BC137" i="13"/>
  <c r="BB137" i="13"/>
  <c r="BA137" i="13"/>
  <c r="BQ136" i="13"/>
  <c r="BP136" i="13"/>
  <c r="BO136" i="13"/>
  <c r="BN136" i="13"/>
  <c r="BM136" i="13"/>
  <c r="BL136" i="13"/>
  <c r="BK136" i="13"/>
  <c r="BJ136" i="13"/>
  <c r="BI136" i="13"/>
  <c r="BH136" i="13"/>
  <c r="BG136" i="13"/>
  <c r="BF136" i="13"/>
  <c r="BE136" i="13"/>
  <c r="BD136" i="13"/>
  <c r="BC136" i="13"/>
  <c r="BB136" i="13"/>
  <c r="BA136" i="13"/>
  <c r="AY136" i="13"/>
  <c r="BQ135" i="13"/>
  <c r="BQ132" i="13" s="1"/>
  <c r="BP135" i="13"/>
  <c r="BP132" i="13"/>
  <c r="BO135" i="13"/>
  <c r="BO132" i="13"/>
  <c r="BN135" i="13"/>
  <c r="BN132" i="13"/>
  <c r="BM135" i="13"/>
  <c r="BL135" i="13"/>
  <c r="BL132" i="13" s="1"/>
  <c r="BK135" i="13"/>
  <c r="BK132" i="13" s="1"/>
  <c r="BJ135" i="13"/>
  <c r="BJ132" i="13" s="1"/>
  <c r="BI135" i="13"/>
  <c r="BI132" i="13" s="1"/>
  <c r="BH135" i="13"/>
  <c r="BH129" i="13"/>
  <c r="BG135" i="13"/>
  <c r="BF135" i="13"/>
  <c r="BF132" i="13" s="1"/>
  <c r="BE135" i="13"/>
  <c r="BE132" i="13" s="1"/>
  <c r="BD135" i="13"/>
  <c r="BD132" i="13"/>
  <c r="BC135" i="13"/>
  <c r="BB135" i="13"/>
  <c r="BB132" i="13" s="1"/>
  <c r="BA135" i="13"/>
  <c r="BA132" i="13" s="1"/>
  <c r="BQ134" i="13"/>
  <c r="BP134" i="13"/>
  <c r="BO134" i="13"/>
  <c r="BN134" i="13"/>
  <c r="BM134" i="13"/>
  <c r="BL134" i="13"/>
  <c r="BK134" i="13"/>
  <c r="BJ134" i="13"/>
  <c r="BI134" i="13"/>
  <c r="BH134" i="13"/>
  <c r="BG134" i="13"/>
  <c r="BF134" i="13"/>
  <c r="BE134" i="13"/>
  <c r="BD134" i="13"/>
  <c r="BC134" i="13"/>
  <c r="BB134" i="13"/>
  <c r="BA134" i="13"/>
  <c r="AZ134" i="13"/>
  <c r="BS134" i="13" s="1"/>
  <c r="BS133" i="13"/>
  <c r="BQ133" i="13"/>
  <c r="BP133" i="13"/>
  <c r="BO133" i="13"/>
  <c r="BN133" i="13"/>
  <c r="BM133" i="13"/>
  <c r="BL133" i="13"/>
  <c r="BK133" i="13"/>
  <c r="BJ133" i="13"/>
  <c r="BI133" i="13"/>
  <c r="BH133" i="13"/>
  <c r="BG133" i="13"/>
  <c r="BF133" i="13"/>
  <c r="BE133" i="13"/>
  <c r="BD133" i="13"/>
  <c r="BC133" i="13"/>
  <c r="BB133" i="13"/>
  <c r="BA133" i="13"/>
  <c r="AZ133" i="13"/>
  <c r="BM132" i="13"/>
  <c r="BG132" i="13"/>
  <c r="BC132" i="13"/>
  <c r="BQ131" i="13"/>
  <c r="BP131" i="13"/>
  <c r="BO131" i="13"/>
  <c r="BN131" i="13"/>
  <c r="BM131" i="13"/>
  <c r="BL131" i="13"/>
  <c r="BK131" i="13"/>
  <c r="BJ131" i="13"/>
  <c r="BI131" i="13"/>
  <c r="BH131" i="13"/>
  <c r="BG131" i="13"/>
  <c r="BF131" i="13"/>
  <c r="BE131" i="13"/>
  <c r="BD131" i="13"/>
  <c r="BC131" i="13"/>
  <c r="BB131" i="13"/>
  <c r="BA131" i="13"/>
  <c r="BQ130" i="13"/>
  <c r="BP130" i="13"/>
  <c r="BO130" i="13"/>
  <c r="BN130" i="13"/>
  <c r="BM130" i="13"/>
  <c r="BL130" i="13"/>
  <c r="BK130" i="13"/>
  <c r="BJ130" i="13"/>
  <c r="BI130" i="13"/>
  <c r="BH130" i="13"/>
  <c r="BG130" i="13"/>
  <c r="BF130" i="13"/>
  <c r="BE130" i="13"/>
  <c r="BD130" i="13"/>
  <c r="BC130" i="13"/>
  <c r="BB130" i="13"/>
  <c r="BA130" i="13"/>
  <c r="AZ130" i="13"/>
  <c r="BO129" i="13"/>
  <c r="BM129" i="13"/>
  <c r="BK129" i="13"/>
  <c r="BG129" i="13"/>
  <c r="BC129" i="13"/>
  <c r="BQ128" i="13"/>
  <c r="BP128" i="13"/>
  <c r="BO128" i="13"/>
  <c r="BN128" i="13"/>
  <c r="BM128" i="13"/>
  <c r="BL128" i="13"/>
  <c r="BK128" i="13"/>
  <c r="BJ128" i="13"/>
  <c r="BI128" i="13"/>
  <c r="BH128" i="13"/>
  <c r="BG128" i="13"/>
  <c r="BF128" i="13"/>
  <c r="BE128" i="13"/>
  <c r="BD128" i="13"/>
  <c r="BC128" i="13"/>
  <c r="BB128" i="13"/>
  <c r="BA128" i="13"/>
  <c r="BQ127" i="13"/>
  <c r="BP127" i="13"/>
  <c r="BO127" i="13"/>
  <c r="BN127" i="13"/>
  <c r="BM127" i="13"/>
  <c r="BL127" i="13"/>
  <c r="BK127" i="13"/>
  <c r="BJ127" i="13"/>
  <c r="BI127" i="13"/>
  <c r="BH127" i="13"/>
  <c r="BG127" i="13"/>
  <c r="BF127" i="13"/>
  <c r="BE127" i="13"/>
  <c r="BD127" i="13"/>
  <c r="BC127" i="13"/>
  <c r="BB127" i="13"/>
  <c r="BA127" i="13"/>
  <c r="AZ127" i="13"/>
  <c r="AV127" i="13"/>
  <c r="BQ125" i="13"/>
  <c r="BP125" i="13"/>
  <c r="BO125" i="13"/>
  <c r="BN125" i="13"/>
  <c r="BM125" i="13"/>
  <c r="BL125" i="13"/>
  <c r="BK125" i="13"/>
  <c r="BJ125" i="13"/>
  <c r="BI125" i="13"/>
  <c r="BH125" i="13"/>
  <c r="BG125" i="13"/>
  <c r="BF125" i="13"/>
  <c r="BE125" i="13"/>
  <c r="BD125" i="13"/>
  <c r="BC125" i="13"/>
  <c r="BB125" i="13"/>
  <c r="BA125" i="13"/>
  <c r="BQ124" i="13"/>
  <c r="BP124" i="13"/>
  <c r="BO124" i="13"/>
  <c r="BN124" i="13"/>
  <c r="BM124" i="13"/>
  <c r="BL124" i="13"/>
  <c r="BK124" i="13"/>
  <c r="BJ124" i="13"/>
  <c r="BI124" i="13"/>
  <c r="BH124" i="13"/>
  <c r="BG124" i="13"/>
  <c r="BF124" i="13"/>
  <c r="BE124" i="13"/>
  <c r="BD124" i="13"/>
  <c r="BC124" i="13"/>
  <c r="BB124" i="13"/>
  <c r="BA124" i="13"/>
  <c r="AY124" i="13"/>
  <c r="BQ123" i="13"/>
  <c r="BQ120" i="13"/>
  <c r="BP123" i="13"/>
  <c r="BP120" i="13"/>
  <c r="BO123" i="13"/>
  <c r="BO120" i="13"/>
  <c r="BN123" i="13"/>
  <c r="BN117" i="13"/>
  <c r="BM123" i="13"/>
  <c r="BM120" i="13"/>
  <c r="BL123" i="13"/>
  <c r="BL120" i="13"/>
  <c r="BK123" i="13"/>
  <c r="BJ123" i="13"/>
  <c r="BJ117" i="13" s="1"/>
  <c r="BI123" i="13"/>
  <c r="BI120" i="13" s="1"/>
  <c r="BH123" i="13"/>
  <c r="BH120" i="13" s="1"/>
  <c r="BG123" i="13"/>
  <c r="BG120" i="13" s="1"/>
  <c r="BF123" i="13"/>
  <c r="BF120" i="13" s="1"/>
  <c r="BE123" i="13"/>
  <c r="BE120" i="13" s="1"/>
  <c r="BD123" i="13"/>
  <c r="BD120" i="13" s="1"/>
  <c r="BC123" i="13"/>
  <c r="BC120" i="13" s="1"/>
  <c r="BB123" i="13"/>
  <c r="BB117" i="13" s="1"/>
  <c r="BA123" i="13"/>
  <c r="BA120" i="13" s="1"/>
  <c r="BQ122" i="13"/>
  <c r="BP122" i="13"/>
  <c r="BO122" i="13"/>
  <c r="BN122" i="13"/>
  <c r="BM122" i="13"/>
  <c r="BL122" i="13"/>
  <c r="BK122" i="13"/>
  <c r="BJ122" i="13"/>
  <c r="BI122" i="13"/>
  <c r="BH122" i="13"/>
  <c r="BG122" i="13"/>
  <c r="BF122" i="13"/>
  <c r="BE122" i="13"/>
  <c r="BD122" i="13"/>
  <c r="BC122" i="13"/>
  <c r="BB122" i="13"/>
  <c r="BA122" i="13"/>
  <c r="AZ122" i="13"/>
  <c r="BS122" i="13"/>
  <c r="BS121" i="13"/>
  <c r="BQ121" i="13"/>
  <c r="BP121" i="13"/>
  <c r="BO121" i="13"/>
  <c r="BN121" i="13"/>
  <c r="BM121" i="13"/>
  <c r="BL121" i="13"/>
  <c r="BK121" i="13"/>
  <c r="BJ121" i="13"/>
  <c r="BI121" i="13"/>
  <c r="BH121" i="13"/>
  <c r="BG121" i="13"/>
  <c r="BF121" i="13"/>
  <c r="BE121" i="13"/>
  <c r="BD121" i="13"/>
  <c r="BC121" i="13"/>
  <c r="BB121" i="13"/>
  <c r="BA121" i="13"/>
  <c r="AZ121" i="13"/>
  <c r="BN120" i="13"/>
  <c r="BK120" i="13"/>
  <c r="BB120" i="13"/>
  <c r="BQ119" i="13"/>
  <c r="BP119" i="13"/>
  <c r="BO119" i="13"/>
  <c r="BN119" i="13"/>
  <c r="BM119" i="13"/>
  <c r="BL119" i="13"/>
  <c r="BK119" i="13"/>
  <c r="BJ119" i="13"/>
  <c r="BI119" i="13"/>
  <c r="BH119" i="13"/>
  <c r="BG119" i="13"/>
  <c r="BF119" i="13"/>
  <c r="BE119" i="13"/>
  <c r="BD119" i="13"/>
  <c r="BC119" i="13"/>
  <c r="BB119" i="13"/>
  <c r="BA119" i="13"/>
  <c r="BQ118" i="13"/>
  <c r="BP118" i="13"/>
  <c r="BO118" i="13"/>
  <c r="BN118" i="13"/>
  <c r="BM118" i="13"/>
  <c r="BL118" i="13"/>
  <c r="BK118" i="13"/>
  <c r="BJ118" i="13"/>
  <c r="BI118" i="13"/>
  <c r="BH118" i="13"/>
  <c r="BG118" i="13"/>
  <c r="BF118" i="13"/>
  <c r="BE118" i="13"/>
  <c r="BD118" i="13"/>
  <c r="BC118" i="13"/>
  <c r="BB118" i="13"/>
  <c r="BA118" i="13"/>
  <c r="AZ118" i="13"/>
  <c r="BP117" i="13"/>
  <c r="BO117" i="13"/>
  <c r="BL117" i="13"/>
  <c r="BK117" i="13"/>
  <c r="BH117" i="13"/>
  <c r="BC117" i="13"/>
  <c r="BQ116" i="13"/>
  <c r="BP116" i="13"/>
  <c r="BO116" i="13"/>
  <c r="BN116" i="13"/>
  <c r="BM116" i="13"/>
  <c r="BL116" i="13"/>
  <c r="BK116" i="13"/>
  <c r="BJ116" i="13"/>
  <c r="BI116" i="13"/>
  <c r="BH116" i="13"/>
  <c r="BG116" i="13"/>
  <c r="BF116" i="13"/>
  <c r="BE116" i="13"/>
  <c r="BD116" i="13"/>
  <c r="BC116" i="13"/>
  <c r="BB116" i="13"/>
  <c r="BA116" i="13"/>
  <c r="BQ115" i="13"/>
  <c r="BP115" i="13"/>
  <c r="BO115" i="13"/>
  <c r="BN115" i="13"/>
  <c r="BM115" i="13"/>
  <c r="BL115" i="13"/>
  <c r="BK115" i="13"/>
  <c r="BJ115" i="13"/>
  <c r="BI115" i="13"/>
  <c r="BH115" i="13"/>
  <c r="BG115" i="13"/>
  <c r="BF115" i="13"/>
  <c r="BE115" i="13"/>
  <c r="BD115" i="13"/>
  <c r="BC115" i="13"/>
  <c r="BB115" i="13"/>
  <c r="BA115" i="13"/>
  <c r="AZ115" i="13"/>
  <c r="AV115" i="13"/>
  <c r="BQ113" i="13"/>
  <c r="BP113" i="13"/>
  <c r="BO113" i="13"/>
  <c r="BN113" i="13"/>
  <c r="BM113" i="13"/>
  <c r="BL113" i="13"/>
  <c r="BK113" i="13"/>
  <c r="BJ113" i="13"/>
  <c r="BI113" i="13"/>
  <c r="BH113" i="13"/>
  <c r="BG113" i="13"/>
  <c r="BF113" i="13"/>
  <c r="BE113" i="13"/>
  <c r="BD113" i="13"/>
  <c r="BC113" i="13"/>
  <c r="BB113" i="13"/>
  <c r="BA113" i="13"/>
  <c r="BQ112" i="13"/>
  <c r="BP112" i="13"/>
  <c r="BO112" i="13"/>
  <c r="BN112" i="13"/>
  <c r="BM112" i="13"/>
  <c r="BL112" i="13"/>
  <c r="BK112" i="13"/>
  <c r="BJ112" i="13"/>
  <c r="BI112" i="13"/>
  <c r="BH112" i="13"/>
  <c r="BG112" i="13"/>
  <c r="BF112" i="13"/>
  <c r="BE112" i="13"/>
  <c r="BD112" i="13"/>
  <c r="BC112" i="13"/>
  <c r="BB112" i="13"/>
  <c r="BA112" i="13"/>
  <c r="AY112" i="13"/>
  <c r="BQ111" i="13"/>
  <c r="BQ108" i="13" s="1"/>
  <c r="BP111" i="13"/>
  <c r="BP108" i="13"/>
  <c r="BO111" i="13"/>
  <c r="BO108" i="13"/>
  <c r="BN111" i="13"/>
  <c r="BN105" i="13"/>
  <c r="BM111" i="13"/>
  <c r="BM108" i="13"/>
  <c r="BL111" i="13"/>
  <c r="BL108" i="13"/>
  <c r="BK111" i="13"/>
  <c r="BK105" i="13"/>
  <c r="BJ111" i="13"/>
  <c r="BI111" i="13"/>
  <c r="BI108" i="13" s="1"/>
  <c r="BH111" i="13"/>
  <c r="BH108" i="13" s="1"/>
  <c r="BG111" i="13"/>
  <c r="BG108" i="13" s="1"/>
  <c r="BF111" i="13"/>
  <c r="BE111" i="13"/>
  <c r="BE108" i="13"/>
  <c r="BD111" i="13"/>
  <c r="BD108" i="13"/>
  <c r="BC111" i="13"/>
  <c r="BC105" i="13"/>
  <c r="BB111" i="13"/>
  <c r="BA111" i="13"/>
  <c r="BQ110" i="13"/>
  <c r="BP110" i="13"/>
  <c r="BO110" i="13"/>
  <c r="BN110" i="13"/>
  <c r="BM110" i="13"/>
  <c r="BL110" i="13"/>
  <c r="BK110" i="13"/>
  <c r="BJ110" i="13"/>
  <c r="BI110" i="13"/>
  <c r="BH110" i="13"/>
  <c r="BG110" i="13"/>
  <c r="BF110" i="13"/>
  <c r="BE110" i="13"/>
  <c r="BD110" i="13"/>
  <c r="BC110" i="13"/>
  <c r="BB110" i="13"/>
  <c r="BA110" i="13"/>
  <c r="AZ110" i="13"/>
  <c r="BS110" i="13" s="1"/>
  <c r="BS109" i="13"/>
  <c r="BQ109" i="13"/>
  <c r="BP109" i="13"/>
  <c r="BO109" i="13"/>
  <c r="BN109" i="13"/>
  <c r="BM109" i="13"/>
  <c r="BL109" i="13"/>
  <c r="BK109" i="13"/>
  <c r="BJ109" i="13"/>
  <c r="BI109" i="13"/>
  <c r="BH109" i="13"/>
  <c r="BG109" i="13"/>
  <c r="BF109" i="13"/>
  <c r="BE109" i="13"/>
  <c r="BD109" i="13"/>
  <c r="BC109" i="13"/>
  <c r="BB109" i="13"/>
  <c r="BA109" i="13"/>
  <c r="AZ109" i="13"/>
  <c r="BN108" i="13"/>
  <c r="BJ108" i="13"/>
  <c r="BF108" i="13"/>
  <c r="BB108" i="13"/>
  <c r="BA108" i="13"/>
  <c r="BQ107" i="13"/>
  <c r="BP107" i="13"/>
  <c r="BO107" i="13"/>
  <c r="BN107" i="13"/>
  <c r="BM107" i="13"/>
  <c r="BL107" i="13"/>
  <c r="BK107" i="13"/>
  <c r="BJ107" i="13"/>
  <c r="BI107" i="13"/>
  <c r="BH107" i="13"/>
  <c r="BG107" i="13"/>
  <c r="BF107" i="13"/>
  <c r="BE107" i="13"/>
  <c r="BD107" i="13"/>
  <c r="BC107" i="13"/>
  <c r="BB107" i="13"/>
  <c r="BA107" i="13"/>
  <c r="BQ106" i="13"/>
  <c r="BP106" i="13"/>
  <c r="BO106" i="13"/>
  <c r="BN106" i="13"/>
  <c r="BM106" i="13"/>
  <c r="BL106" i="13"/>
  <c r="BK106" i="13"/>
  <c r="BJ106" i="13"/>
  <c r="BI106" i="13"/>
  <c r="BH106" i="13"/>
  <c r="BG106" i="13"/>
  <c r="BF106" i="13"/>
  <c r="BE106" i="13"/>
  <c r="BD106" i="13"/>
  <c r="BC106" i="13"/>
  <c r="BB106" i="13"/>
  <c r="BA106" i="13"/>
  <c r="AZ106" i="13"/>
  <c r="BQ105" i="13"/>
  <c r="BJ105" i="13"/>
  <c r="BF105" i="13"/>
  <c r="BB105" i="13"/>
  <c r="BA105" i="13"/>
  <c r="BQ104" i="13"/>
  <c r="BP104" i="13"/>
  <c r="BO104" i="13"/>
  <c r="BN104" i="13"/>
  <c r="BM104" i="13"/>
  <c r="BL104" i="13"/>
  <c r="BK104" i="13"/>
  <c r="BJ104" i="13"/>
  <c r="BI104" i="13"/>
  <c r="BH104" i="13"/>
  <c r="BG104" i="13"/>
  <c r="BF104" i="13"/>
  <c r="BE104" i="13"/>
  <c r="BD104" i="13"/>
  <c r="BC104" i="13"/>
  <c r="BB104" i="13"/>
  <c r="BA104" i="13"/>
  <c r="BQ103" i="13"/>
  <c r="BP103" i="13"/>
  <c r="BO103" i="13"/>
  <c r="BN103" i="13"/>
  <c r="BM103" i="13"/>
  <c r="BL103" i="13"/>
  <c r="BK103" i="13"/>
  <c r="BJ103" i="13"/>
  <c r="BI103" i="13"/>
  <c r="BH103" i="13"/>
  <c r="BG103" i="13"/>
  <c r="BF103" i="13"/>
  <c r="BE103" i="13"/>
  <c r="BD103" i="13"/>
  <c r="BC103" i="13"/>
  <c r="BB103" i="13"/>
  <c r="BA103" i="13"/>
  <c r="AZ103" i="13"/>
  <c r="AV103" i="13"/>
  <c r="V101" i="13"/>
  <c r="U101" i="13"/>
  <c r="T101" i="13"/>
  <c r="S101" i="13"/>
  <c r="R101" i="13"/>
  <c r="Q101" i="13"/>
  <c r="P101" i="13"/>
  <c r="O101" i="13"/>
  <c r="N101" i="13"/>
  <c r="M101" i="13"/>
  <c r="L101" i="13"/>
  <c r="K101" i="13"/>
  <c r="J101" i="13"/>
  <c r="I101" i="13"/>
  <c r="H101" i="13"/>
  <c r="G101" i="13"/>
  <c r="F101" i="13"/>
  <c r="B101" i="13"/>
  <c r="A101" i="13"/>
  <c r="BQ101" i="13"/>
  <c r="BP101" i="13"/>
  <c r="BO101" i="13"/>
  <c r="BN101" i="13"/>
  <c r="BM101" i="13"/>
  <c r="BL101" i="13"/>
  <c r="BK101" i="13"/>
  <c r="BJ101" i="13"/>
  <c r="BI101" i="13"/>
  <c r="BH101" i="13"/>
  <c r="BG101" i="13"/>
  <c r="BF101" i="13"/>
  <c r="BE101" i="13"/>
  <c r="BD101" i="13"/>
  <c r="BC101" i="13"/>
  <c r="BB101" i="13"/>
  <c r="BA101" i="13"/>
  <c r="X100" i="13"/>
  <c r="X101" i="13"/>
  <c r="B100" i="13"/>
  <c r="A100" i="13"/>
  <c r="BQ100" i="13"/>
  <c r="BP100" i="13"/>
  <c r="BO100" i="13"/>
  <c r="BN100" i="13"/>
  <c r="BM100" i="13"/>
  <c r="BL100" i="13"/>
  <c r="BK100" i="13"/>
  <c r="BJ100" i="13"/>
  <c r="BI100" i="13"/>
  <c r="BH100" i="13"/>
  <c r="BG100" i="13"/>
  <c r="BF100" i="13"/>
  <c r="BE100" i="13"/>
  <c r="BD100" i="13"/>
  <c r="BC100" i="13"/>
  <c r="BB100" i="13"/>
  <c r="BA100" i="13"/>
  <c r="AY100" i="13"/>
  <c r="V99" i="13"/>
  <c r="U99" i="13"/>
  <c r="T99" i="13"/>
  <c r="S99" i="13"/>
  <c r="R99" i="13"/>
  <c r="Q99" i="13"/>
  <c r="P99" i="13"/>
  <c r="O99" i="13"/>
  <c r="N99" i="13"/>
  <c r="M99" i="13"/>
  <c r="L99" i="13"/>
  <c r="K99" i="13"/>
  <c r="J99" i="13"/>
  <c r="I99" i="13"/>
  <c r="H99" i="13"/>
  <c r="G99" i="13"/>
  <c r="F99" i="13"/>
  <c r="B99" i="13"/>
  <c r="A99" i="13"/>
  <c r="BQ99" i="13"/>
  <c r="BQ93" i="13" s="1"/>
  <c r="BP99" i="13"/>
  <c r="BP96" i="13" s="1"/>
  <c r="BO99" i="13"/>
  <c r="BO93" i="13" s="1"/>
  <c r="BN99" i="13"/>
  <c r="BN96" i="13" s="1"/>
  <c r="BM99" i="13"/>
  <c r="BM93" i="13" s="1"/>
  <c r="BL99" i="13"/>
  <c r="BL96" i="13" s="1"/>
  <c r="BK99" i="13"/>
  <c r="BK93" i="13" s="1"/>
  <c r="BJ99" i="13"/>
  <c r="BJ96" i="13" s="1"/>
  <c r="BI99" i="13"/>
  <c r="BI93" i="13" s="1"/>
  <c r="BH99" i="13"/>
  <c r="BH96" i="13" s="1"/>
  <c r="BG99" i="13"/>
  <c r="BG96" i="13" s="1"/>
  <c r="BF99" i="13"/>
  <c r="BF96" i="13" s="1"/>
  <c r="BE99" i="13"/>
  <c r="BE93" i="13" s="1"/>
  <c r="BD99" i="13"/>
  <c r="BD96" i="13" s="1"/>
  <c r="BC99" i="13"/>
  <c r="BC96" i="13" s="1"/>
  <c r="BB99" i="13"/>
  <c r="BB96" i="13" s="1"/>
  <c r="BA99" i="13"/>
  <c r="BA93" i="13" s="1"/>
  <c r="Y98" i="13"/>
  <c r="Y100" i="13" s="1"/>
  <c r="X98" i="13"/>
  <c r="X99" i="13" s="1"/>
  <c r="B98" i="13"/>
  <c r="A98" i="13"/>
  <c r="BQ98" i="13"/>
  <c r="BP98" i="13"/>
  <c r="BO98" i="13"/>
  <c r="BN98" i="13"/>
  <c r="BM98" i="13"/>
  <c r="BL98" i="13"/>
  <c r="BK98" i="13"/>
  <c r="BJ98" i="13"/>
  <c r="BI98" i="13"/>
  <c r="BH98" i="13"/>
  <c r="BG98" i="13"/>
  <c r="BF98" i="13"/>
  <c r="BE98" i="13"/>
  <c r="BD98" i="13"/>
  <c r="BC98" i="13"/>
  <c r="BB98" i="13"/>
  <c r="BA98" i="13"/>
  <c r="AZ98" i="13"/>
  <c r="BS98" i="13"/>
  <c r="V97" i="13"/>
  <c r="U97" i="13"/>
  <c r="T97" i="13"/>
  <c r="S97" i="13"/>
  <c r="R97" i="13"/>
  <c r="Q97" i="13"/>
  <c r="P97" i="13"/>
  <c r="O97" i="13"/>
  <c r="N97" i="13"/>
  <c r="M97" i="13"/>
  <c r="L97" i="13"/>
  <c r="K97" i="13"/>
  <c r="J97" i="13"/>
  <c r="I97" i="13"/>
  <c r="H97" i="13"/>
  <c r="G97" i="13"/>
  <c r="F97" i="13"/>
  <c r="B97" i="13"/>
  <c r="A97" i="13"/>
  <c r="BS97" i="13"/>
  <c r="BQ97" i="13"/>
  <c r="BP97" i="13"/>
  <c r="BO97" i="13"/>
  <c r="BN97" i="13"/>
  <c r="BM97" i="13"/>
  <c r="BL97" i="13"/>
  <c r="BK97" i="13"/>
  <c r="BJ97" i="13"/>
  <c r="BI97" i="13"/>
  <c r="BH97" i="13"/>
  <c r="BG97" i="13"/>
  <c r="BF97" i="13"/>
  <c r="BE97" i="13"/>
  <c r="BD97" i="13"/>
  <c r="BC97" i="13"/>
  <c r="BB97" i="13"/>
  <c r="BA97" i="13"/>
  <c r="AZ97" i="13"/>
  <c r="X96" i="13"/>
  <c r="X97" i="13"/>
  <c r="B96" i="13"/>
  <c r="A96" i="13"/>
  <c r="V95" i="13"/>
  <c r="U95" i="13"/>
  <c r="T95" i="13"/>
  <c r="S95" i="13"/>
  <c r="R95" i="13"/>
  <c r="Q95" i="13"/>
  <c r="P95" i="13"/>
  <c r="O95" i="13"/>
  <c r="N95" i="13"/>
  <c r="M95" i="13"/>
  <c r="L95" i="13"/>
  <c r="K95" i="13"/>
  <c r="J95" i="13"/>
  <c r="I95" i="13"/>
  <c r="H95" i="13"/>
  <c r="G95" i="13"/>
  <c r="F95" i="13"/>
  <c r="B95" i="13"/>
  <c r="A95" i="13"/>
  <c r="BQ95" i="13"/>
  <c r="BP95" i="13"/>
  <c r="BO95" i="13"/>
  <c r="BN95" i="13"/>
  <c r="BM95" i="13"/>
  <c r="BL95" i="13"/>
  <c r="BK95" i="13"/>
  <c r="BJ95" i="13"/>
  <c r="BI95" i="13"/>
  <c r="BH95" i="13"/>
  <c r="BG95" i="13"/>
  <c r="BF95" i="13"/>
  <c r="BE95" i="13"/>
  <c r="BD95" i="13"/>
  <c r="BC95" i="13"/>
  <c r="BB95" i="13"/>
  <c r="BA95" i="13"/>
  <c r="Y94" i="13"/>
  <c r="Y96" i="13"/>
  <c r="X94" i="13"/>
  <c r="X95" i="13"/>
  <c r="B94" i="13"/>
  <c r="A94" i="13"/>
  <c r="BQ94" i="13"/>
  <c r="BP94" i="13"/>
  <c r="BO94" i="13"/>
  <c r="BN94" i="13"/>
  <c r="BM94" i="13"/>
  <c r="BL94" i="13"/>
  <c r="BK94" i="13"/>
  <c r="BJ94" i="13"/>
  <c r="BI94" i="13"/>
  <c r="BH94" i="13"/>
  <c r="BG94" i="13"/>
  <c r="BF94" i="13"/>
  <c r="BE94" i="13"/>
  <c r="BD94" i="13"/>
  <c r="BC94" i="13"/>
  <c r="BB94" i="13"/>
  <c r="BA94" i="13"/>
  <c r="AZ94" i="13"/>
  <c r="V93" i="13"/>
  <c r="U93" i="13"/>
  <c r="T93" i="13"/>
  <c r="S93" i="13"/>
  <c r="R93" i="13"/>
  <c r="Q93" i="13"/>
  <c r="P93" i="13"/>
  <c r="O93" i="13"/>
  <c r="N93" i="13"/>
  <c r="M93" i="13"/>
  <c r="L93" i="13"/>
  <c r="K93" i="13"/>
  <c r="J93" i="13"/>
  <c r="I93" i="13"/>
  <c r="H93" i="13"/>
  <c r="G93" i="13"/>
  <c r="F93" i="13"/>
  <c r="B93" i="13"/>
  <c r="A93" i="13"/>
  <c r="BJ93" i="13"/>
  <c r="X92" i="13"/>
  <c r="X93" i="13" s="1"/>
  <c r="B92" i="13"/>
  <c r="A92" i="13"/>
  <c r="BQ92" i="13"/>
  <c r="BP92" i="13"/>
  <c r="BO92" i="13"/>
  <c r="BN92" i="13"/>
  <c r="BM92" i="13"/>
  <c r="BL92" i="13"/>
  <c r="BK92" i="13"/>
  <c r="BJ92" i="13"/>
  <c r="BI92" i="13"/>
  <c r="BH92" i="13"/>
  <c r="BG92" i="13"/>
  <c r="BF92" i="13"/>
  <c r="BE92" i="13"/>
  <c r="BD92" i="13"/>
  <c r="BC92" i="13"/>
  <c r="BB92" i="13"/>
  <c r="BA92" i="13"/>
  <c r="V91" i="13"/>
  <c r="U91" i="13"/>
  <c r="T91" i="13"/>
  <c r="S91" i="13"/>
  <c r="R91" i="13"/>
  <c r="Q91" i="13"/>
  <c r="P91" i="13"/>
  <c r="O91" i="13"/>
  <c r="N91" i="13"/>
  <c r="M91" i="13"/>
  <c r="L91" i="13"/>
  <c r="K91" i="13"/>
  <c r="J91" i="13"/>
  <c r="I91" i="13"/>
  <c r="H91" i="13"/>
  <c r="G91" i="13"/>
  <c r="F91" i="13"/>
  <c r="B91" i="13"/>
  <c r="A91" i="13"/>
  <c r="BQ91" i="13"/>
  <c r="BP91" i="13"/>
  <c r="BO91" i="13"/>
  <c r="BN91" i="13"/>
  <c r="BM91" i="13"/>
  <c r="BL91" i="13"/>
  <c r="BK91" i="13"/>
  <c r="BJ91" i="13"/>
  <c r="BI91" i="13"/>
  <c r="BH91" i="13"/>
  <c r="BG91" i="13"/>
  <c r="BF91" i="13"/>
  <c r="BE91" i="13"/>
  <c r="BD91" i="13"/>
  <c r="BC91" i="13"/>
  <c r="BB91" i="13"/>
  <c r="BA91" i="13"/>
  <c r="AZ91" i="13"/>
  <c r="AV91" i="13"/>
  <c r="Y90" i="13"/>
  <c r="Y92" i="13"/>
  <c r="X90" i="13"/>
  <c r="X91" i="13"/>
  <c r="B90" i="13"/>
  <c r="A90" i="13"/>
  <c r="V89" i="13"/>
  <c r="U89" i="13"/>
  <c r="T89" i="13"/>
  <c r="S89" i="13"/>
  <c r="R89" i="13"/>
  <c r="Q89" i="13"/>
  <c r="P89" i="13"/>
  <c r="O89" i="13"/>
  <c r="N89" i="13"/>
  <c r="M89" i="13"/>
  <c r="L89" i="13"/>
  <c r="K89" i="13"/>
  <c r="J89" i="13"/>
  <c r="I89" i="13"/>
  <c r="H89" i="13"/>
  <c r="G89" i="13"/>
  <c r="F89" i="13"/>
  <c r="B89" i="13"/>
  <c r="A89" i="13"/>
  <c r="BQ89" i="13"/>
  <c r="BP89" i="13"/>
  <c r="BO89" i="13"/>
  <c r="BN89" i="13"/>
  <c r="BM89" i="13"/>
  <c r="BL89" i="13"/>
  <c r="BK89" i="13"/>
  <c r="BJ89" i="13"/>
  <c r="BI89" i="13"/>
  <c r="BH89" i="13"/>
  <c r="BG89" i="13"/>
  <c r="BF89" i="13"/>
  <c r="BE89" i="13"/>
  <c r="BD89" i="13"/>
  <c r="BC89" i="13"/>
  <c r="BB89" i="13"/>
  <c r="BA89" i="13"/>
  <c r="X88" i="13"/>
  <c r="X89" i="13"/>
  <c r="B88" i="13"/>
  <c r="A88" i="13"/>
  <c r="BQ88" i="13"/>
  <c r="BP88" i="13"/>
  <c r="BO88" i="13"/>
  <c r="BN88" i="13"/>
  <c r="BM88" i="13"/>
  <c r="BL88" i="13"/>
  <c r="BK88" i="13"/>
  <c r="BJ88" i="13"/>
  <c r="BI88" i="13"/>
  <c r="BH88" i="13"/>
  <c r="BG88" i="13"/>
  <c r="BF88" i="13"/>
  <c r="BE88" i="13"/>
  <c r="BD88" i="13"/>
  <c r="BC88" i="13"/>
  <c r="BB88" i="13"/>
  <c r="BA88" i="13"/>
  <c r="AY88" i="13"/>
  <c r="V87" i="13"/>
  <c r="U87" i="13"/>
  <c r="T87" i="13"/>
  <c r="S87" i="13"/>
  <c r="R87" i="13"/>
  <c r="Q87" i="13"/>
  <c r="P87" i="13"/>
  <c r="O87" i="13"/>
  <c r="N87" i="13"/>
  <c r="M87" i="13"/>
  <c r="L87" i="13"/>
  <c r="K87" i="13"/>
  <c r="J87" i="13"/>
  <c r="I87" i="13"/>
  <c r="H87" i="13"/>
  <c r="G87" i="13"/>
  <c r="F87" i="13"/>
  <c r="B87" i="13"/>
  <c r="A87" i="13"/>
  <c r="BQ87" i="13"/>
  <c r="BQ84" i="13" s="1"/>
  <c r="BP87" i="13"/>
  <c r="BP81" i="13" s="1"/>
  <c r="BO87" i="13"/>
  <c r="BO84" i="13" s="1"/>
  <c r="BN87" i="13"/>
  <c r="BN84" i="13" s="1"/>
  <c r="BM87" i="13"/>
  <c r="BM84" i="13"/>
  <c r="BL87" i="13"/>
  <c r="BL81" i="13"/>
  <c r="BK87" i="13"/>
  <c r="BK84" i="13"/>
  <c r="BJ87" i="13"/>
  <c r="BJ84" i="13"/>
  <c r="BI87" i="13"/>
  <c r="BI84" i="13"/>
  <c r="BH87" i="13"/>
  <c r="BH81" i="13"/>
  <c r="BG87" i="13"/>
  <c r="BF87" i="13"/>
  <c r="BF84" i="13" s="1"/>
  <c r="BE87" i="13"/>
  <c r="BE84" i="13" s="1"/>
  <c r="BD87" i="13"/>
  <c r="BD81" i="13" s="1"/>
  <c r="BC87" i="13"/>
  <c r="BC84" i="13" s="1"/>
  <c r="BB87" i="13"/>
  <c r="BB84" i="13" s="1"/>
  <c r="BA87" i="13"/>
  <c r="BA84" i="13"/>
  <c r="Y86" i="13"/>
  <c r="Y88" i="13"/>
  <c r="X86" i="13"/>
  <c r="X87" i="13"/>
  <c r="B86" i="13"/>
  <c r="A86" i="13"/>
  <c r="BQ86" i="13"/>
  <c r="BP86" i="13"/>
  <c r="BO86" i="13"/>
  <c r="BN86" i="13"/>
  <c r="BM86" i="13"/>
  <c r="BL86" i="13"/>
  <c r="BK86" i="13"/>
  <c r="BJ86" i="13"/>
  <c r="BI86" i="13"/>
  <c r="BH86" i="13"/>
  <c r="BG86" i="13"/>
  <c r="BF86" i="13"/>
  <c r="BE86" i="13"/>
  <c r="BD86" i="13"/>
  <c r="BC86" i="13"/>
  <c r="BB86" i="13"/>
  <c r="BA86" i="13"/>
  <c r="AZ86" i="13"/>
  <c r="BS86" i="13" s="1"/>
  <c r="V85" i="13"/>
  <c r="U85" i="13"/>
  <c r="T85" i="13"/>
  <c r="S85" i="13"/>
  <c r="R85" i="13"/>
  <c r="Q85" i="13"/>
  <c r="P85" i="13"/>
  <c r="O85" i="13"/>
  <c r="N85" i="13"/>
  <c r="M85" i="13"/>
  <c r="L85" i="13"/>
  <c r="K85" i="13"/>
  <c r="J85" i="13"/>
  <c r="I85" i="13"/>
  <c r="H85" i="13"/>
  <c r="G85" i="13"/>
  <c r="F85" i="13"/>
  <c r="B85" i="13"/>
  <c r="A85" i="13"/>
  <c r="BS85" i="13"/>
  <c r="BQ85" i="13"/>
  <c r="BP85" i="13"/>
  <c r="BO85" i="13"/>
  <c r="BN85" i="13"/>
  <c r="BM85" i="13"/>
  <c r="BL85" i="13"/>
  <c r="BK85" i="13"/>
  <c r="BJ85" i="13"/>
  <c r="BI85" i="13"/>
  <c r="BH85" i="13"/>
  <c r="BG85" i="13"/>
  <c r="BF85" i="13"/>
  <c r="BE85" i="13"/>
  <c r="BD85" i="13"/>
  <c r="BC85" i="13"/>
  <c r="BB85" i="13"/>
  <c r="BA85" i="13"/>
  <c r="AZ85" i="13"/>
  <c r="X84" i="13"/>
  <c r="X85" i="13" s="1"/>
  <c r="W84" i="13"/>
  <c r="W85" i="13" s="1"/>
  <c r="J161" i="6" s="1"/>
  <c r="B84" i="13"/>
  <c r="A84" i="13"/>
  <c r="BG84" i="13"/>
  <c r="V83" i="13"/>
  <c r="U83" i="13"/>
  <c r="T83" i="13"/>
  <c r="S83" i="13"/>
  <c r="R83" i="13"/>
  <c r="Q83" i="13"/>
  <c r="P83" i="13"/>
  <c r="O83" i="13"/>
  <c r="N83" i="13"/>
  <c r="M83" i="13"/>
  <c r="L83" i="13"/>
  <c r="K83" i="13"/>
  <c r="J83" i="13"/>
  <c r="I83" i="13"/>
  <c r="H83" i="13"/>
  <c r="G83" i="13"/>
  <c r="F83" i="13"/>
  <c r="B83" i="13"/>
  <c r="A83" i="13"/>
  <c r="BQ83" i="13"/>
  <c r="BP83" i="13"/>
  <c r="BO83" i="13"/>
  <c r="BN83" i="13"/>
  <c r="BM83" i="13"/>
  <c r="BL83" i="13"/>
  <c r="BK83" i="13"/>
  <c r="BJ83" i="13"/>
  <c r="BI83" i="13"/>
  <c r="BH83" i="13"/>
  <c r="BG83" i="13"/>
  <c r="BF83" i="13"/>
  <c r="BE83" i="13"/>
  <c r="BD83" i="13"/>
  <c r="BC83" i="13"/>
  <c r="BB83" i="13"/>
  <c r="BA83" i="13"/>
  <c r="Y82" i="13"/>
  <c r="Y84" i="13" s="1"/>
  <c r="X82" i="13"/>
  <c r="X83" i="13" s="1"/>
  <c r="W82" i="13"/>
  <c r="W83" i="13" s="1"/>
  <c r="J160" i="6" s="1"/>
  <c r="B82" i="13"/>
  <c r="A82" i="13"/>
  <c r="BQ82" i="13"/>
  <c r="BP82" i="13"/>
  <c r="BO82" i="13"/>
  <c r="BN82" i="13"/>
  <c r="BM82" i="13"/>
  <c r="BL82" i="13"/>
  <c r="BK82" i="13"/>
  <c r="BJ82" i="13"/>
  <c r="BI82" i="13"/>
  <c r="BH82" i="13"/>
  <c r="BG82" i="13"/>
  <c r="BF82" i="13"/>
  <c r="BE82" i="13"/>
  <c r="BD82" i="13"/>
  <c r="BC82" i="13"/>
  <c r="BB82" i="13"/>
  <c r="BA82" i="13"/>
  <c r="AZ82" i="13"/>
  <c r="V81" i="13"/>
  <c r="U81" i="13"/>
  <c r="T81" i="13"/>
  <c r="S81" i="13"/>
  <c r="R81" i="13"/>
  <c r="Q81" i="13"/>
  <c r="P81" i="13"/>
  <c r="O81" i="13"/>
  <c r="N81" i="13"/>
  <c r="M81" i="13"/>
  <c r="L81" i="13"/>
  <c r="K81" i="13"/>
  <c r="J81" i="13"/>
  <c r="I81" i="13"/>
  <c r="H81" i="13"/>
  <c r="G81" i="13"/>
  <c r="F81" i="13"/>
  <c r="B81" i="13"/>
  <c r="A81" i="13"/>
  <c r="BO81" i="13"/>
  <c r="BN81" i="13"/>
  <c r="BJ81" i="13"/>
  <c r="BG81" i="13"/>
  <c r="BF81" i="13"/>
  <c r="BB81" i="13"/>
  <c r="X80" i="13"/>
  <c r="X81" i="13"/>
  <c r="W80" i="13"/>
  <c r="W81" i="13"/>
  <c r="J159" i="6" s="1"/>
  <c r="B80" i="13"/>
  <c r="A80" i="13"/>
  <c r="BQ80" i="13"/>
  <c r="BP80" i="13"/>
  <c r="BO80" i="13"/>
  <c r="BN80" i="13"/>
  <c r="BM80" i="13"/>
  <c r="BL80" i="13"/>
  <c r="BK80" i="13"/>
  <c r="BJ80" i="13"/>
  <c r="BI80" i="13"/>
  <c r="BH80" i="13"/>
  <c r="BG80" i="13"/>
  <c r="BF80" i="13"/>
  <c r="BE80" i="13"/>
  <c r="BD80" i="13"/>
  <c r="BC80" i="13"/>
  <c r="BB80" i="13"/>
  <c r="BA80" i="13"/>
  <c r="V79" i="13"/>
  <c r="U79" i="13"/>
  <c r="T79" i="13"/>
  <c r="S79" i="13"/>
  <c r="R79" i="13"/>
  <c r="Q79" i="13"/>
  <c r="P79" i="13"/>
  <c r="O79" i="13"/>
  <c r="N79" i="13"/>
  <c r="M79" i="13"/>
  <c r="L79" i="13"/>
  <c r="K79" i="13"/>
  <c r="J79" i="13"/>
  <c r="I79" i="13"/>
  <c r="H79" i="13"/>
  <c r="G79" i="13"/>
  <c r="F79" i="13"/>
  <c r="B79" i="13"/>
  <c r="A79" i="13"/>
  <c r="BQ79" i="13"/>
  <c r="BP79" i="13"/>
  <c r="BO79" i="13"/>
  <c r="BN79" i="13"/>
  <c r="BM79" i="13"/>
  <c r="BL79" i="13"/>
  <c r="BK79" i="13"/>
  <c r="BJ79" i="13"/>
  <c r="BI79" i="13"/>
  <c r="BH79" i="13"/>
  <c r="BG79" i="13"/>
  <c r="BF79" i="13"/>
  <c r="BE79" i="13"/>
  <c r="BD79" i="13"/>
  <c r="BC79" i="13"/>
  <c r="BB79" i="13"/>
  <c r="BA79" i="13"/>
  <c r="AZ79" i="13"/>
  <c r="AV79" i="13"/>
  <c r="Y78" i="13"/>
  <c r="Y80" i="13"/>
  <c r="X78" i="13"/>
  <c r="X79" i="13"/>
  <c r="W78" i="13"/>
  <c r="W79" i="13"/>
  <c r="J158" i="6" s="1"/>
  <c r="B78" i="13"/>
  <c r="A78" i="13"/>
  <c r="V77" i="13"/>
  <c r="U77" i="13"/>
  <c r="T77" i="13"/>
  <c r="S77" i="13"/>
  <c r="R77" i="13"/>
  <c r="Q77" i="13"/>
  <c r="P77" i="13"/>
  <c r="O77" i="13"/>
  <c r="N77" i="13"/>
  <c r="M77" i="13"/>
  <c r="L77" i="13"/>
  <c r="K77" i="13"/>
  <c r="J77" i="13"/>
  <c r="I77" i="13"/>
  <c r="H77" i="13"/>
  <c r="G77" i="13"/>
  <c r="F77" i="13"/>
  <c r="B77" i="13"/>
  <c r="A77" i="13"/>
  <c r="BQ77" i="13"/>
  <c r="BP77" i="13"/>
  <c r="BO77" i="13"/>
  <c r="BN77" i="13"/>
  <c r="BM77" i="13"/>
  <c r="BL77" i="13"/>
  <c r="BK77" i="13"/>
  <c r="BJ77" i="13"/>
  <c r="BI77" i="13"/>
  <c r="BH77" i="13"/>
  <c r="BG77" i="13"/>
  <c r="BF77" i="13"/>
  <c r="BE77" i="13"/>
  <c r="BD77" i="13"/>
  <c r="BC77" i="13"/>
  <c r="BB77" i="13"/>
  <c r="BA77" i="13"/>
  <c r="X76" i="13"/>
  <c r="X77" i="13" s="1"/>
  <c r="W76" i="13"/>
  <c r="W77" i="13" s="1"/>
  <c r="J157" i="6" s="1"/>
  <c r="B76" i="13"/>
  <c r="A76" i="13"/>
  <c r="BQ76" i="13"/>
  <c r="BP76" i="13"/>
  <c r="BO76" i="13"/>
  <c r="BN76" i="13"/>
  <c r="BM76" i="13"/>
  <c r="BL76" i="13"/>
  <c r="BK76" i="13"/>
  <c r="BJ76" i="13"/>
  <c r="BI76" i="13"/>
  <c r="BH76" i="13"/>
  <c r="BG76" i="13"/>
  <c r="BF76" i="13"/>
  <c r="BE76" i="13"/>
  <c r="BD76" i="13"/>
  <c r="BC76" i="13"/>
  <c r="BB76" i="13"/>
  <c r="BA76" i="13"/>
  <c r="AY76" i="13"/>
  <c r="V75" i="13"/>
  <c r="U75" i="13"/>
  <c r="T75" i="13"/>
  <c r="S75" i="13"/>
  <c r="R75" i="13"/>
  <c r="Q75" i="13"/>
  <c r="P75" i="13"/>
  <c r="O75" i="13"/>
  <c r="N75" i="13"/>
  <c r="M75" i="13"/>
  <c r="L75" i="13"/>
  <c r="K75" i="13"/>
  <c r="J75" i="13"/>
  <c r="I75" i="13"/>
  <c r="H75" i="13"/>
  <c r="G75" i="13"/>
  <c r="F75" i="13"/>
  <c r="B75" i="13"/>
  <c r="A75" i="13"/>
  <c r="BQ75" i="13"/>
  <c r="BQ69" i="13" s="1"/>
  <c r="BP75" i="13"/>
  <c r="BP72" i="13" s="1"/>
  <c r="BO75" i="13"/>
  <c r="BO69" i="13" s="1"/>
  <c r="BN75" i="13"/>
  <c r="BN72" i="13" s="1"/>
  <c r="BM75" i="13"/>
  <c r="BM69" i="13" s="1"/>
  <c r="BL75" i="13"/>
  <c r="BL72" i="13" s="1"/>
  <c r="BK75" i="13"/>
  <c r="BK69" i="13" s="1"/>
  <c r="BJ75" i="13"/>
  <c r="BJ72" i="13" s="1"/>
  <c r="BI75" i="13"/>
  <c r="BI72" i="13" s="1"/>
  <c r="BH75" i="13"/>
  <c r="BH72" i="13" s="1"/>
  <c r="BG75" i="13"/>
  <c r="BG69" i="13" s="1"/>
  <c r="BF75" i="13"/>
  <c r="BF69" i="13" s="1"/>
  <c r="BE75" i="13"/>
  <c r="BE69" i="13" s="1"/>
  <c r="BD75" i="13"/>
  <c r="BD72" i="13" s="1"/>
  <c r="BC75" i="13"/>
  <c r="BC69" i="13" s="1"/>
  <c r="BB75" i="13"/>
  <c r="BB69" i="13" s="1"/>
  <c r="BA75" i="13"/>
  <c r="BA69" i="13" s="1"/>
  <c r="Y74" i="13"/>
  <c r="Y76" i="13" s="1"/>
  <c r="X74" i="13"/>
  <c r="X75" i="13" s="1"/>
  <c r="W74" i="13"/>
  <c r="W75" i="13" s="1"/>
  <c r="J156" i="6" s="1"/>
  <c r="B74" i="13"/>
  <c r="A74" i="13"/>
  <c r="BQ74" i="13"/>
  <c r="AZ74" i="13"/>
  <c r="BS74" i="13" s="1"/>
  <c r="V73" i="13"/>
  <c r="U73" i="13"/>
  <c r="T73" i="13"/>
  <c r="S73" i="13"/>
  <c r="R73" i="13"/>
  <c r="Q73" i="13"/>
  <c r="P73" i="13"/>
  <c r="O73" i="13"/>
  <c r="N73" i="13"/>
  <c r="M73" i="13"/>
  <c r="L73" i="13"/>
  <c r="K73" i="13"/>
  <c r="J73" i="13"/>
  <c r="I73" i="13"/>
  <c r="H73" i="13"/>
  <c r="G73" i="13"/>
  <c r="F73" i="13"/>
  <c r="B73" i="13"/>
  <c r="A73" i="13"/>
  <c r="BS73" i="13"/>
  <c r="BQ73" i="13"/>
  <c r="BP73" i="13"/>
  <c r="BO73" i="13"/>
  <c r="BN73" i="13"/>
  <c r="BM73" i="13"/>
  <c r="BL73" i="13"/>
  <c r="BK73" i="13"/>
  <c r="BJ73" i="13"/>
  <c r="BI73" i="13"/>
  <c r="BH73" i="13"/>
  <c r="BG73" i="13"/>
  <c r="BF73" i="13"/>
  <c r="BE73" i="13"/>
  <c r="BD73" i="13"/>
  <c r="BC73" i="13"/>
  <c r="BB73" i="13"/>
  <c r="BA73" i="13"/>
  <c r="AZ73" i="13"/>
  <c r="X72" i="13"/>
  <c r="X73" i="13" s="1"/>
  <c r="W72" i="13"/>
  <c r="W73" i="13" s="1"/>
  <c r="J155" i="6" s="1"/>
  <c r="B72" i="13"/>
  <c r="A72" i="13"/>
  <c r="BF72" i="13"/>
  <c r="BB72" i="13"/>
  <c r="V71" i="13"/>
  <c r="U71" i="13"/>
  <c r="T71" i="13"/>
  <c r="S71" i="13"/>
  <c r="R71" i="13"/>
  <c r="Q71" i="13"/>
  <c r="P71" i="13"/>
  <c r="O71" i="13"/>
  <c r="N71" i="13"/>
  <c r="M71" i="13"/>
  <c r="L71" i="13"/>
  <c r="K71" i="13"/>
  <c r="J71" i="13"/>
  <c r="I71" i="13"/>
  <c r="H71" i="13"/>
  <c r="G71" i="13"/>
  <c r="F71" i="13"/>
  <c r="B71" i="13"/>
  <c r="A71" i="13"/>
  <c r="BQ71" i="13"/>
  <c r="BP71" i="13"/>
  <c r="BO71" i="13"/>
  <c r="BN71" i="13"/>
  <c r="BM71" i="13"/>
  <c r="BL71" i="13"/>
  <c r="BK71" i="13"/>
  <c r="BJ71" i="13"/>
  <c r="BI71" i="13"/>
  <c r="BH71" i="13"/>
  <c r="BG71" i="13"/>
  <c r="BF71" i="13"/>
  <c r="BE71" i="13"/>
  <c r="BD71" i="13"/>
  <c r="BC71" i="13"/>
  <c r="BB71" i="13"/>
  <c r="BA71" i="13"/>
  <c r="Y70" i="13"/>
  <c r="Y72" i="13"/>
  <c r="X70" i="13"/>
  <c r="X71" i="13"/>
  <c r="W70" i="13"/>
  <c r="W71" i="13"/>
  <c r="J154" i="6" s="1"/>
  <c r="B70" i="13"/>
  <c r="A70" i="13"/>
  <c r="BQ70" i="13"/>
  <c r="BP70" i="13"/>
  <c r="BO70" i="13"/>
  <c r="BN70" i="13"/>
  <c r="BM70" i="13"/>
  <c r="BL70" i="13"/>
  <c r="BK70" i="13"/>
  <c r="BJ70" i="13"/>
  <c r="BI70" i="13"/>
  <c r="BH70" i="13"/>
  <c r="BG70" i="13"/>
  <c r="BF70" i="13"/>
  <c r="BE70" i="13"/>
  <c r="BD70" i="13"/>
  <c r="BC70" i="13"/>
  <c r="BB70" i="13"/>
  <c r="BA70" i="13"/>
  <c r="AZ70" i="13"/>
  <c r="V69" i="13"/>
  <c r="U69" i="13"/>
  <c r="T69" i="13"/>
  <c r="S69" i="13"/>
  <c r="R69" i="13"/>
  <c r="Q69" i="13"/>
  <c r="P69" i="13"/>
  <c r="O69" i="13"/>
  <c r="N69" i="13"/>
  <c r="M69" i="13"/>
  <c r="L69" i="13"/>
  <c r="K69" i="13"/>
  <c r="J69" i="13"/>
  <c r="I69" i="13"/>
  <c r="H69" i="13"/>
  <c r="G69" i="13"/>
  <c r="F69" i="13"/>
  <c r="B69" i="13"/>
  <c r="A69" i="13"/>
  <c r="BN69" i="13"/>
  <c r="BL69" i="13"/>
  <c r="BH69" i="13"/>
  <c r="BD69" i="13"/>
  <c r="X68" i="13"/>
  <c r="X69" i="13"/>
  <c r="W68" i="13"/>
  <c r="W69" i="13"/>
  <c r="B68" i="13"/>
  <c r="A68" i="13"/>
  <c r="BQ68" i="13"/>
  <c r="BP68" i="13"/>
  <c r="BO68" i="13"/>
  <c r="BN68" i="13"/>
  <c r="BM68" i="13"/>
  <c r="BL68" i="13"/>
  <c r="BK68" i="13"/>
  <c r="BJ68" i="13"/>
  <c r="BI68" i="13"/>
  <c r="BH68" i="13"/>
  <c r="BG68" i="13"/>
  <c r="BF68" i="13"/>
  <c r="BE68" i="13"/>
  <c r="BD68" i="13"/>
  <c r="BC68" i="13"/>
  <c r="BB68" i="13"/>
  <c r="BA68" i="13"/>
  <c r="V67" i="13"/>
  <c r="U67" i="13"/>
  <c r="T67" i="13"/>
  <c r="S67" i="13"/>
  <c r="R67" i="13"/>
  <c r="Q67" i="13"/>
  <c r="P67" i="13"/>
  <c r="O67" i="13"/>
  <c r="N67" i="13"/>
  <c r="M67" i="13"/>
  <c r="L67" i="13"/>
  <c r="K67" i="13"/>
  <c r="J67" i="13"/>
  <c r="I67" i="13"/>
  <c r="H67" i="13"/>
  <c r="G67" i="13"/>
  <c r="F67" i="13"/>
  <c r="B67" i="13"/>
  <c r="A67" i="13"/>
  <c r="BQ67" i="13"/>
  <c r="BP67" i="13"/>
  <c r="BO67" i="13"/>
  <c r="BN67" i="13"/>
  <c r="BM67" i="13"/>
  <c r="BL67" i="13"/>
  <c r="BK67" i="13"/>
  <c r="BJ67" i="13"/>
  <c r="BI67" i="13"/>
  <c r="BH67" i="13"/>
  <c r="BG67" i="13"/>
  <c r="BF67" i="13"/>
  <c r="BE67" i="13"/>
  <c r="BD67" i="13"/>
  <c r="BC67" i="13"/>
  <c r="BB67" i="13"/>
  <c r="BA67" i="13"/>
  <c r="AZ67" i="13"/>
  <c r="AV67" i="13"/>
  <c r="Y66" i="13"/>
  <c r="Y68" i="13"/>
  <c r="X66" i="13"/>
  <c r="X67" i="13"/>
  <c r="W66" i="13"/>
  <c r="W67" i="13"/>
  <c r="J152" i="6" s="1"/>
  <c r="B66" i="13"/>
  <c r="A66" i="13"/>
  <c r="V65" i="13"/>
  <c r="U65" i="13"/>
  <c r="T65" i="13"/>
  <c r="S65" i="13"/>
  <c r="R65" i="13"/>
  <c r="Q65" i="13"/>
  <c r="P65" i="13"/>
  <c r="O65" i="13"/>
  <c r="N65" i="13"/>
  <c r="M65" i="13"/>
  <c r="L65" i="13"/>
  <c r="K65" i="13"/>
  <c r="J65" i="13"/>
  <c r="I65" i="13"/>
  <c r="H65" i="13"/>
  <c r="G65" i="13"/>
  <c r="F65" i="13"/>
  <c r="B65" i="13"/>
  <c r="A65" i="13"/>
  <c r="BQ65" i="13"/>
  <c r="BP65" i="13"/>
  <c r="BO65" i="13"/>
  <c r="BN65" i="13"/>
  <c r="BM65" i="13"/>
  <c r="BL65" i="13"/>
  <c r="BK65" i="13"/>
  <c r="BJ65" i="13"/>
  <c r="BI65" i="13"/>
  <c r="BH65" i="13"/>
  <c r="BG65" i="13"/>
  <c r="BF65" i="13"/>
  <c r="BE65" i="13"/>
  <c r="BD65" i="13"/>
  <c r="BC65" i="13"/>
  <c r="BB65" i="13"/>
  <c r="BA65" i="13"/>
  <c r="X64" i="13"/>
  <c r="X65" i="13" s="1"/>
  <c r="W64" i="13"/>
  <c r="W65" i="13" s="1"/>
  <c r="J151" i="6" s="1"/>
  <c r="B64" i="13"/>
  <c r="A64" i="13"/>
  <c r="BQ64" i="13"/>
  <c r="BP64" i="13"/>
  <c r="BO64" i="13"/>
  <c r="BN64" i="13"/>
  <c r="BM64" i="13"/>
  <c r="BL64" i="13"/>
  <c r="BK64" i="13"/>
  <c r="BJ64" i="13"/>
  <c r="BI64" i="13"/>
  <c r="BH64" i="13"/>
  <c r="BG64" i="13"/>
  <c r="BF64" i="13"/>
  <c r="BE64" i="13"/>
  <c r="BD64" i="13"/>
  <c r="BC64" i="13"/>
  <c r="BB64" i="13"/>
  <c r="BA64" i="13"/>
  <c r="AY64" i="13"/>
  <c r="V63" i="13"/>
  <c r="U63" i="13"/>
  <c r="T63" i="13"/>
  <c r="S63" i="13"/>
  <c r="R63" i="13"/>
  <c r="Q63" i="13"/>
  <c r="P63" i="13"/>
  <c r="O63" i="13"/>
  <c r="N63" i="13"/>
  <c r="M63" i="13"/>
  <c r="L63" i="13"/>
  <c r="K63" i="13"/>
  <c r="J63" i="13"/>
  <c r="I63" i="13"/>
  <c r="H63" i="13"/>
  <c r="G63" i="13"/>
  <c r="F63" i="13"/>
  <c r="B63" i="13"/>
  <c r="A63" i="13"/>
  <c r="BQ63" i="13"/>
  <c r="BQ56" i="13" s="1"/>
  <c r="BP63" i="13"/>
  <c r="BO63" i="13"/>
  <c r="BO60" i="13"/>
  <c r="BN63" i="13"/>
  <c r="BN60" i="13"/>
  <c r="BM63" i="13"/>
  <c r="BL63" i="13"/>
  <c r="BL60" i="13" s="1"/>
  <c r="BK63" i="13"/>
  <c r="BK60" i="13" s="1"/>
  <c r="BJ63" i="13"/>
  <c r="BJ60" i="13" s="1"/>
  <c r="BI63" i="13"/>
  <c r="BI56" i="13" s="1"/>
  <c r="BH63" i="13"/>
  <c r="BH56" i="13"/>
  <c r="BG63" i="13"/>
  <c r="BG60" i="13"/>
  <c r="BF63" i="13"/>
  <c r="BF60" i="13"/>
  <c r="BE63" i="13"/>
  <c r="BD63" i="13"/>
  <c r="BD56" i="13" s="1"/>
  <c r="BC63" i="13"/>
  <c r="BC60" i="13" s="1"/>
  <c r="BB63" i="13"/>
  <c r="BB60" i="13" s="1"/>
  <c r="BA63" i="13"/>
  <c r="Y62" i="13"/>
  <c r="Y64" i="13"/>
  <c r="X62" i="13"/>
  <c r="X63" i="13"/>
  <c r="W62" i="13"/>
  <c r="W63" i="13"/>
  <c r="J150" i="6" s="1"/>
  <c r="B62" i="13"/>
  <c r="A62" i="13"/>
  <c r="BQ62" i="13"/>
  <c r="BP62" i="13"/>
  <c r="BO62" i="13"/>
  <c r="BN62" i="13"/>
  <c r="BM62" i="13"/>
  <c r="BL62" i="13"/>
  <c r="BK62" i="13"/>
  <c r="BJ62" i="13"/>
  <c r="BI62" i="13"/>
  <c r="BH62" i="13"/>
  <c r="BG62" i="13"/>
  <c r="BF62" i="13"/>
  <c r="BE62" i="13"/>
  <c r="BD62" i="13"/>
  <c r="BC62" i="13"/>
  <c r="BB62" i="13"/>
  <c r="BA62" i="13"/>
  <c r="AZ62" i="13"/>
  <c r="BS62" i="13"/>
  <c r="F61" i="13"/>
  <c r="G61" i="13"/>
  <c r="H61" i="13" s="1"/>
  <c r="I61" i="13" s="1"/>
  <c r="J61" i="13" s="1"/>
  <c r="K61" i="13" s="1"/>
  <c r="L61" i="13" s="1"/>
  <c r="M61" i="13" s="1"/>
  <c r="N61" i="13" s="1"/>
  <c r="O61" i="13" s="1"/>
  <c r="P61" i="13" s="1"/>
  <c r="Q61" i="13" s="1"/>
  <c r="R61" i="13" s="1"/>
  <c r="S61" i="13" s="1"/>
  <c r="T61" i="13" s="1"/>
  <c r="U61" i="13" s="1"/>
  <c r="V61" i="13" s="1"/>
  <c r="BS61" i="13"/>
  <c r="BQ61" i="13"/>
  <c r="BP61" i="13"/>
  <c r="BO61" i="13"/>
  <c r="BN61" i="13"/>
  <c r="BM61" i="13"/>
  <c r="BL61" i="13"/>
  <c r="BK61" i="13"/>
  <c r="BJ61" i="13"/>
  <c r="BI61" i="13"/>
  <c r="BH61" i="13"/>
  <c r="BG61" i="13"/>
  <c r="BF61" i="13"/>
  <c r="BE61" i="13"/>
  <c r="BD61" i="13"/>
  <c r="BC61" i="13"/>
  <c r="BB61" i="13"/>
  <c r="BA61" i="13"/>
  <c r="AZ61" i="13"/>
  <c r="BP60" i="13"/>
  <c r="BM60" i="13"/>
  <c r="BI60" i="13"/>
  <c r="BE60" i="13"/>
  <c r="BA60" i="13"/>
  <c r="BQ58" i="13"/>
  <c r="BP58" i="13"/>
  <c r="BO58" i="13"/>
  <c r="BN58" i="13"/>
  <c r="BM58" i="13"/>
  <c r="BL58" i="13"/>
  <c r="BK58" i="13"/>
  <c r="BJ58" i="13"/>
  <c r="BI58" i="13"/>
  <c r="BH58" i="13"/>
  <c r="BG58" i="13"/>
  <c r="BF58" i="13"/>
  <c r="BE58" i="13"/>
  <c r="BD58" i="13"/>
  <c r="BC58" i="13"/>
  <c r="BB58" i="13"/>
  <c r="BA58" i="13"/>
  <c r="BQ57" i="13"/>
  <c r="BP57" i="13"/>
  <c r="BO57" i="13"/>
  <c r="BN57" i="13"/>
  <c r="BM57" i="13"/>
  <c r="BL57" i="13"/>
  <c r="BK57" i="13"/>
  <c r="BJ57" i="13"/>
  <c r="BI57" i="13"/>
  <c r="BH57" i="13"/>
  <c r="BG57" i="13"/>
  <c r="BF57" i="13"/>
  <c r="BE57" i="13"/>
  <c r="BD57" i="13"/>
  <c r="BC57" i="13"/>
  <c r="BB57" i="13"/>
  <c r="BA57" i="13"/>
  <c r="AZ57" i="13"/>
  <c r="BP56" i="13"/>
  <c r="BM56" i="13"/>
  <c r="BK56" i="13"/>
  <c r="BE56" i="13"/>
  <c r="BA56" i="13"/>
  <c r="Z56" i="13"/>
  <c r="AA56" i="13"/>
  <c r="X56" i="13"/>
  <c r="Y56" i="13"/>
  <c r="V56" i="13"/>
  <c r="W56" i="13"/>
  <c r="I169" i="6" s="1"/>
  <c r="M56" i="13"/>
  <c r="N56" i="13" s="1"/>
  <c r="K56" i="13"/>
  <c r="L56" i="13" s="1"/>
  <c r="I56" i="13"/>
  <c r="J56" i="13" s="1"/>
  <c r="H169" i="6" s="1"/>
  <c r="BQ55" i="13"/>
  <c r="BP55" i="13"/>
  <c r="BO55" i="13"/>
  <c r="BN55" i="13"/>
  <c r="BM55" i="13"/>
  <c r="BL55" i="13"/>
  <c r="BK55" i="13"/>
  <c r="BJ55" i="13"/>
  <c r="BI55" i="13"/>
  <c r="BH55" i="13"/>
  <c r="BG55" i="13"/>
  <c r="BF55" i="13"/>
  <c r="BE55" i="13"/>
  <c r="BD55" i="13"/>
  <c r="BC55" i="13"/>
  <c r="BB55" i="13"/>
  <c r="BA55" i="13"/>
  <c r="Z55" i="13"/>
  <c r="AA55" i="13" s="1"/>
  <c r="X55" i="13"/>
  <c r="Y55" i="13" s="1"/>
  <c r="V55" i="13"/>
  <c r="W55" i="13" s="1"/>
  <c r="I168" i="6" s="1"/>
  <c r="M55" i="13"/>
  <c r="N55" i="13"/>
  <c r="K55" i="13"/>
  <c r="L55" i="13"/>
  <c r="I55" i="13"/>
  <c r="J55" i="13"/>
  <c r="H168" i="6" s="1"/>
  <c r="B55" i="13"/>
  <c r="A55" i="13"/>
  <c r="BQ54" i="13"/>
  <c r="BP54" i="13"/>
  <c r="BO54" i="13"/>
  <c r="BN54" i="13"/>
  <c r="BM54" i="13"/>
  <c r="BL54" i="13"/>
  <c r="BK54" i="13"/>
  <c r="BJ54" i="13"/>
  <c r="BI54" i="13"/>
  <c r="BH54" i="13"/>
  <c r="BG54" i="13"/>
  <c r="BF54" i="13"/>
  <c r="BE54" i="13"/>
  <c r="BD54" i="13"/>
  <c r="BC54" i="13"/>
  <c r="BB54" i="13"/>
  <c r="BA54" i="13"/>
  <c r="AZ54" i="13"/>
  <c r="AV54" i="13"/>
  <c r="Z54" i="13"/>
  <c r="AA54" i="13"/>
  <c r="X54" i="13"/>
  <c r="Y54" i="13"/>
  <c r="V54" i="13"/>
  <c r="W54" i="13"/>
  <c r="I167" i="6" s="1"/>
  <c r="M54" i="13"/>
  <c r="N54" i="13" s="1"/>
  <c r="K54" i="13"/>
  <c r="L54" i="13" s="1"/>
  <c r="I54" i="13"/>
  <c r="J54" i="13" s="1"/>
  <c r="H167" i="6" s="1"/>
  <c r="Z53" i="13"/>
  <c r="AA53" i="13"/>
  <c r="X53" i="13"/>
  <c r="Y53" i="13"/>
  <c r="V53" i="13"/>
  <c r="W53" i="13"/>
  <c r="M53" i="13"/>
  <c r="N53" i="13"/>
  <c r="K53" i="13"/>
  <c r="L53" i="13"/>
  <c r="I53" i="13"/>
  <c r="J53" i="13"/>
  <c r="H166" i="6" s="1"/>
  <c r="B53" i="13"/>
  <c r="A53" i="13"/>
  <c r="BQ52" i="13"/>
  <c r="BP52" i="13"/>
  <c r="BO52" i="13"/>
  <c r="BN52" i="13"/>
  <c r="BM52" i="13"/>
  <c r="BL52" i="13"/>
  <c r="BK52" i="13"/>
  <c r="BJ52" i="13"/>
  <c r="BI52" i="13"/>
  <c r="BH52" i="13"/>
  <c r="BG52" i="13"/>
  <c r="BF52" i="13"/>
  <c r="BE52" i="13"/>
  <c r="BD52" i="13"/>
  <c r="BC52" i="13"/>
  <c r="BB52" i="13"/>
  <c r="BA52" i="13"/>
  <c r="Z52" i="13"/>
  <c r="AA52" i="13"/>
  <c r="X52" i="13"/>
  <c r="Y52" i="13"/>
  <c r="V52" i="13"/>
  <c r="W52" i="13"/>
  <c r="I165" i="6" s="1"/>
  <c r="M52" i="13"/>
  <c r="N52" i="13" s="1"/>
  <c r="K52" i="13"/>
  <c r="L52" i="13" s="1"/>
  <c r="I52" i="13"/>
  <c r="J52" i="13" s="1"/>
  <c r="H165" i="6" s="1"/>
  <c r="BQ51" i="13"/>
  <c r="BP51" i="13"/>
  <c r="BO51" i="13"/>
  <c r="BN51" i="13"/>
  <c r="BM51" i="13"/>
  <c r="BL51" i="13"/>
  <c r="BK51" i="13"/>
  <c r="BJ51" i="13"/>
  <c r="BI51" i="13"/>
  <c r="BH51" i="13"/>
  <c r="BG51" i="13"/>
  <c r="BF51" i="13"/>
  <c r="BE51" i="13"/>
  <c r="BD51" i="13"/>
  <c r="BC51" i="13"/>
  <c r="BB51" i="13"/>
  <c r="BA51" i="13"/>
  <c r="AY51" i="13"/>
  <c r="Z51" i="13"/>
  <c r="AA51" i="13"/>
  <c r="X51" i="13"/>
  <c r="Y51" i="13"/>
  <c r="V51" i="13"/>
  <c r="W51" i="13"/>
  <c r="M51" i="13"/>
  <c r="N51" i="13"/>
  <c r="K51" i="13"/>
  <c r="L51" i="13"/>
  <c r="I51" i="13"/>
  <c r="J51" i="13"/>
  <c r="H164" i="6" s="1"/>
  <c r="B51" i="13"/>
  <c r="A51" i="13"/>
  <c r="BQ50" i="13"/>
  <c r="BP50" i="13"/>
  <c r="BO50" i="13"/>
  <c r="BO47" i="13" s="1"/>
  <c r="BN50" i="13"/>
  <c r="BN47" i="13" s="1"/>
  <c r="BM50" i="13"/>
  <c r="BL50" i="13"/>
  <c r="BK50" i="13"/>
  <c r="BK47" i="13" s="1"/>
  <c r="BJ50" i="13"/>
  <c r="BJ44" i="13" s="1"/>
  <c r="BI50" i="13"/>
  <c r="BH50" i="13"/>
  <c r="BG50" i="13"/>
  <c r="BG44" i="13" s="1"/>
  <c r="BF50" i="13"/>
  <c r="BF47" i="13" s="1"/>
  <c r="BE50" i="13"/>
  <c r="BD50" i="13"/>
  <c r="BC50" i="13"/>
  <c r="BC47" i="13" s="1"/>
  <c r="BB50" i="13"/>
  <c r="BB47" i="13" s="1"/>
  <c r="BA50" i="13"/>
  <c r="Z50" i="13"/>
  <c r="AA50" i="13"/>
  <c r="X50" i="13"/>
  <c r="Y50" i="13"/>
  <c r="V50" i="13"/>
  <c r="W50" i="13"/>
  <c r="I163" i="6" s="1"/>
  <c r="M50" i="13"/>
  <c r="N50" i="13" s="1"/>
  <c r="K50" i="13"/>
  <c r="L50" i="13" s="1"/>
  <c r="I50" i="13"/>
  <c r="J50" i="13" s="1"/>
  <c r="H163" i="6" s="1"/>
  <c r="BQ49" i="13"/>
  <c r="BP49" i="13"/>
  <c r="BO49" i="13"/>
  <c r="BN49" i="13"/>
  <c r="BM49" i="13"/>
  <c r="BL49" i="13"/>
  <c r="BK49" i="13"/>
  <c r="BJ49" i="13"/>
  <c r="BI49" i="13"/>
  <c r="BH49" i="13"/>
  <c r="BG49" i="13"/>
  <c r="BF49" i="13"/>
  <c r="BE49" i="13"/>
  <c r="BD49" i="13"/>
  <c r="BC49" i="13"/>
  <c r="BB49" i="13"/>
  <c r="BA49" i="13"/>
  <c r="AZ49" i="13"/>
  <c r="BS49" i="13" s="1"/>
  <c r="Z49" i="13"/>
  <c r="AA49" i="13" s="1"/>
  <c r="X49" i="13"/>
  <c r="Y49" i="13" s="1"/>
  <c r="V49" i="13"/>
  <c r="W49" i="13" s="1"/>
  <c r="I162" i="6" s="1"/>
  <c r="M49" i="13"/>
  <c r="N49" i="13"/>
  <c r="K49" i="13"/>
  <c r="L49" i="13"/>
  <c r="I49" i="13"/>
  <c r="J49" i="13"/>
  <c r="H162" i="6" s="1"/>
  <c r="B49" i="13"/>
  <c r="A49" i="13"/>
  <c r="BS48" i="13"/>
  <c r="BQ48" i="13"/>
  <c r="BP48" i="13"/>
  <c r="BO48" i="13"/>
  <c r="BN48" i="13"/>
  <c r="BM48" i="13"/>
  <c r="BL48" i="13"/>
  <c r="BK48" i="13"/>
  <c r="BJ48" i="13"/>
  <c r="BI48" i="13"/>
  <c r="BH48" i="13"/>
  <c r="BG48" i="13"/>
  <c r="BF48" i="13"/>
  <c r="BE48" i="13"/>
  <c r="BD48" i="13"/>
  <c r="BC48" i="13"/>
  <c r="BB48" i="13"/>
  <c r="BA48" i="13"/>
  <c r="AZ48" i="13"/>
  <c r="Z48" i="13"/>
  <c r="AA48" i="13"/>
  <c r="X48" i="13"/>
  <c r="Y48" i="13"/>
  <c r="V48" i="13"/>
  <c r="W48" i="13"/>
  <c r="M48" i="13"/>
  <c r="N48" i="13"/>
  <c r="K48" i="13"/>
  <c r="L48" i="13"/>
  <c r="I48" i="13"/>
  <c r="J48" i="13"/>
  <c r="H161" i="6" s="1"/>
  <c r="BP47" i="13"/>
  <c r="BL47" i="13"/>
  <c r="BH47" i="13"/>
  <c r="BD47" i="13"/>
  <c r="Z47" i="13"/>
  <c r="AA47" i="13" s="1"/>
  <c r="X47" i="13"/>
  <c r="Y47" i="13" s="1"/>
  <c r="V47" i="13"/>
  <c r="W47" i="13" s="1"/>
  <c r="I160" i="6" s="1"/>
  <c r="M47" i="13"/>
  <c r="N47" i="13"/>
  <c r="K47" i="13"/>
  <c r="L47" i="13"/>
  <c r="I47" i="13"/>
  <c r="J47" i="13"/>
  <c r="B47" i="13"/>
  <c r="A47" i="13"/>
  <c r="BQ46" i="13"/>
  <c r="BP46" i="13"/>
  <c r="BO46" i="13"/>
  <c r="BN46" i="13"/>
  <c r="BM46" i="13"/>
  <c r="BL46" i="13"/>
  <c r="BK46" i="13"/>
  <c r="BJ46" i="13"/>
  <c r="BI46" i="13"/>
  <c r="BH46" i="13"/>
  <c r="BG46" i="13"/>
  <c r="BF46" i="13"/>
  <c r="BE46" i="13"/>
  <c r="BD46" i="13"/>
  <c r="BC46" i="13"/>
  <c r="BB46" i="13"/>
  <c r="BA46" i="13"/>
  <c r="Z46" i="13"/>
  <c r="AA46" i="13" s="1"/>
  <c r="X46" i="13"/>
  <c r="Y46" i="13" s="1"/>
  <c r="V46" i="13"/>
  <c r="W46" i="13" s="1"/>
  <c r="M46" i="13"/>
  <c r="N46" i="13" s="1"/>
  <c r="K46" i="13"/>
  <c r="L46" i="13" s="1"/>
  <c r="I46" i="13"/>
  <c r="J46" i="13" s="1"/>
  <c r="H159" i="6" s="1"/>
  <c r="BQ45" i="13"/>
  <c r="BP45" i="13"/>
  <c r="BO45" i="13"/>
  <c r="BN45" i="13"/>
  <c r="BM45" i="13"/>
  <c r="BL45" i="13"/>
  <c r="BK45" i="13"/>
  <c r="BJ45" i="13"/>
  <c r="BI45" i="13"/>
  <c r="BH45" i="13"/>
  <c r="BG45" i="13"/>
  <c r="BF45" i="13"/>
  <c r="BE45" i="13"/>
  <c r="BD45" i="13"/>
  <c r="BC45" i="13"/>
  <c r="BB45" i="13"/>
  <c r="BA45" i="13"/>
  <c r="AZ45" i="13"/>
  <c r="Z45" i="13"/>
  <c r="AA45" i="13"/>
  <c r="X45" i="13"/>
  <c r="Y45" i="13"/>
  <c r="V45" i="13"/>
  <c r="W45" i="13"/>
  <c r="M45" i="13"/>
  <c r="N45" i="13"/>
  <c r="K45" i="13"/>
  <c r="L45" i="13"/>
  <c r="I45" i="13"/>
  <c r="J45" i="13"/>
  <c r="H158" i="6" s="1"/>
  <c r="B45" i="13"/>
  <c r="A45" i="13"/>
  <c r="BP44" i="13"/>
  <c r="BL44" i="13"/>
  <c r="BH44" i="13"/>
  <c r="BD44" i="13"/>
  <c r="Z44" i="13"/>
  <c r="AA44" i="13" s="1"/>
  <c r="X44" i="13"/>
  <c r="Y44" i="13" s="1"/>
  <c r="V44" i="13"/>
  <c r="W44" i="13" s="1"/>
  <c r="M44" i="13"/>
  <c r="N44" i="13" s="1"/>
  <c r="K44" i="13"/>
  <c r="L44" i="13" s="1"/>
  <c r="I44" i="13"/>
  <c r="J44" i="13" s="1"/>
  <c r="H157" i="6" s="1"/>
  <c r="BQ43" i="13"/>
  <c r="BP43" i="13"/>
  <c r="BO43" i="13"/>
  <c r="BN43" i="13"/>
  <c r="BM43" i="13"/>
  <c r="BL43" i="13"/>
  <c r="BK43" i="13"/>
  <c r="BJ43" i="13"/>
  <c r="BI43" i="13"/>
  <c r="BH43" i="13"/>
  <c r="BG43" i="13"/>
  <c r="BF43" i="13"/>
  <c r="BE43" i="13"/>
  <c r="BD43" i="13"/>
  <c r="BC43" i="13"/>
  <c r="BB43" i="13"/>
  <c r="BA43" i="13"/>
  <c r="Z43" i="13"/>
  <c r="AA43" i="13" s="1"/>
  <c r="X43" i="13"/>
  <c r="Y43" i="13" s="1"/>
  <c r="V43" i="13"/>
  <c r="W43" i="13" s="1"/>
  <c r="I156" i="6" s="1"/>
  <c r="M43" i="13"/>
  <c r="N43" i="13"/>
  <c r="K43" i="13"/>
  <c r="L43" i="13"/>
  <c r="I43" i="13"/>
  <c r="J43" i="13"/>
  <c r="H156" i="6" s="1"/>
  <c r="B43" i="13"/>
  <c r="A43" i="13"/>
  <c r="BQ42" i="13"/>
  <c r="BP42" i="13"/>
  <c r="BO42" i="13"/>
  <c r="BN42" i="13"/>
  <c r="BM42" i="13"/>
  <c r="BL42" i="13"/>
  <c r="BK42" i="13"/>
  <c r="BJ42" i="13"/>
  <c r="BI42" i="13"/>
  <c r="BH42" i="13"/>
  <c r="BG42" i="13"/>
  <c r="BF42" i="13"/>
  <c r="BE42" i="13"/>
  <c r="BD42" i="13"/>
  <c r="BC42" i="13"/>
  <c r="BB42" i="13"/>
  <c r="BA42" i="13"/>
  <c r="AZ42" i="13"/>
  <c r="AV42" i="13"/>
  <c r="Z42" i="13"/>
  <c r="AA42" i="13"/>
  <c r="X42" i="13"/>
  <c r="Y42" i="13"/>
  <c r="V42" i="13"/>
  <c r="W42" i="13"/>
  <c r="I155" i="6" s="1"/>
  <c r="M42" i="13"/>
  <c r="N42" i="13" s="1"/>
  <c r="K42" i="13"/>
  <c r="L42" i="13" s="1"/>
  <c r="I42" i="13"/>
  <c r="J42" i="13" s="1"/>
  <c r="H155" i="6" s="1"/>
  <c r="Z41" i="13"/>
  <c r="AA41" i="13"/>
  <c r="X41" i="13"/>
  <c r="Y41" i="13"/>
  <c r="V41" i="13"/>
  <c r="W41" i="13"/>
  <c r="M41" i="13"/>
  <c r="N41" i="13"/>
  <c r="K41" i="13"/>
  <c r="L41" i="13"/>
  <c r="I41" i="13"/>
  <c r="J41" i="13"/>
  <c r="H154" i="6" s="1"/>
  <c r="B41" i="13"/>
  <c r="A41" i="13"/>
  <c r="BQ40" i="13"/>
  <c r="BP40" i="13"/>
  <c r="BO40" i="13"/>
  <c r="BN40" i="13"/>
  <c r="BM40" i="13"/>
  <c r="BL40" i="13"/>
  <c r="BK40" i="13"/>
  <c r="BJ40" i="13"/>
  <c r="BI40" i="13"/>
  <c r="BH40" i="13"/>
  <c r="BG40" i="13"/>
  <c r="BF40" i="13"/>
  <c r="BE40" i="13"/>
  <c r="BD40" i="13"/>
  <c r="BC40" i="13"/>
  <c r="BB40" i="13"/>
  <c r="BA40" i="13"/>
  <c r="Z40" i="13"/>
  <c r="AA40" i="13"/>
  <c r="X40" i="13"/>
  <c r="Y40" i="13"/>
  <c r="V40" i="13"/>
  <c r="W40" i="13"/>
  <c r="M40" i="13"/>
  <c r="N40" i="13"/>
  <c r="K40" i="13"/>
  <c r="L40" i="13"/>
  <c r="I40" i="13"/>
  <c r="J40" i="13"/>
  <c r="H153" i="6" s="1"/>
  <c r="BQ39" i="13"/>
  <c r="BP39" i="13"/>
  <c r="BO39" i="13"/>
  <c r="BN39" i="13"/>
  <c r="BM39" i="13"/>
  <c r="BL39" i="13"/>
  <c r="BK39" i="13"/>
  <c r="BJ39" i="13"/>
  <c r="BI39" i="13"/>
  <c r="BH39" i="13"/>
  <c r="BG39" i="13"/>
  <c r="BF39" i="13"/>
  <c r="BE39" i="13"/>
  <c r="BD39" i="13"/>
  <c r="BC39" i="13"/>
  <c r="BB39" i="13"/>
  <c r="BA39" i="13"/>
  <c r="AY39" i="13"/>
  <c r="Z39" i="13"/>
  <c r="AA39" i="13" s="1"/>
  <c r="X39" i="13"/>
  <c r="Y39" i="13" s="1"/>
  <c r="V39" i="13"/>
  <c r="W39" i="13" s="1"/>
  <c r="I152" i="6" s="1"/>
  <c r="M39" i="13"/>
  <c r="N39" i="13"/>
  <c r="K39" i="13"/>
  <c r="L39" i="13"/>
  <c r="I39" i="13"/>
  <c r="J39" i="13"/>
  <c r="H152" i="6" s="1"/>
  <c r="B39" i="13"/>
  <c r="A39" i="13"/>
  <c r="BQ38" i="13"/>
  <c r="BQ35" i="13" s="1"/>
  <c r="BP38" i="13"/>
  <c r="BP32" i="13" s="1"/>
  <c r="BO38" i="13"/>
  <c r="BO35" i="13" s="1"/>
  <c r="BN38" i="13"/>
  <c r="BN32" i="13" s="1"/>
  <c r="BM38" i="13"/>
  <c r="BM35" i="13" s="1"/>
  <c r="BL38" i="13"/>
  <c r="BL35" i="13" s="1"/>
  <c r="BK38" i="13"/>
  <c r="BK35" i="13"/>
  <c r="BJ38" i="13"/>
  <c r="BJ32" i="13"/>
  <c r="BI38" i="13"/>
  <c r="BI35" i="13"/>
  <c r="BH38" i="13"/>
  <c r="BH35" i="13"/>
  <c r="BG38" i="13"/>
  <c r="BG35" i="13"/>
  <c r="BF38" i="13"/>
  <c r="BF32" i="13"/>
  <c r="BE38" i="13"/>
  <c r="BE35" i="13"/>
  <c r="BD38" i="13"/>
  <c r="BC38" i="13"/>
  <c r="BC35" i="13" s="1"/>
  <c r="BB38" i="13"/>
  <c r="BB32" i="13" s="1"/>
  <c r="BA38" i="13"/>
  <c r="BA35" i="13" s="1"/>
  <c r="Z38" i="13"/>
  <c r="AA38" i="13" s="1"/>
  <c r="X38" i="13"/>
  <c r="Y38" i="13" s="1"/>
  <c r="V38" i="13"/>
  <c r="W38" i="13" s="1"/>
  <c r="M38" i="13"/>
  <c r="N38" i="13" s="1"/>
  <c r="K38" i="13"/>
  <c r="L38" i="13" s="1"/>
  <c r="I38" i="13"/>
  <c r="J38" i="13" s="1"/>
  <c r="H151" i="6" s="1"/>
  <c r="BQ37" i="13"/>
  <c r="BP37" i="13"/>
  <c r="BO37" i="13"/>
  <c r="BN37" i="13"/>
  <c r="BM37" i="13"/>
  <c r="BL37" i="13"/>
  <c r="BK37" i="13"/>
  <c r="BJ37" i="13"/>
  <c r="BI37" i="13"/>
  <c r="BH37" i="13"/>
  <c r="BG37" i="13"/>
  <c r="BF37" i="13"/>
  <c r="BE37" i="13"/>
  <c r="BD37" i="13"/>
  <c r="BC37" i="13"/>
  <c r="BB37" i="13"/>
  <c r="BA37" i="13"/>
  <c r="AZ37" i="13"/>
  <c r="BS37" i="13" s="1"/>
  <c r="Z37" i="13"/>
  <c r="AA37" i="13" s="1"/>
  <c r="X37" i="13"/>
  <c r="Y37" i="13" s="1"/>
  <c r="V37" i="13"/>
  <c r="W37" i="13" s="1"/>
  <c r="I150" i="6" s="1"/>
  <c r="M37" i="13"/>
  <c r="N37" i="13"/>
  <c r="K37" i="13"/>
  <c r="L37" i="13"/>
  <c r="I37" i="13"/>
  <c r="J37" i="13"/>
  <c r="B37" i="13"/>
  <c r="A37" i="13"/>
  <c r="BS36" i="13"/>
  <c r="BQ36" i="13"/>
  <c r="BP36" i="13"/>
  <c r="BO36" i="13"/>
  <c r="BN36" i="13"/>
  <c r="BM36" i="13"/>
  <c r="BL36" i="13"/>
  <c r="BK36" i="13"/>
  <c r="BJ36" i="13"/>
  <c r="BI36" i="13"/>
  <c r="BH36" i="13"/>
  <c r="BG36" i="13"/>
  <c r="BF36" i="13"/>
  <c r="BE36" i="13"/>
  <c r="BD36" i="13"/>
  <c r="BC36" i="13"/>
  <c r="BB36" i="13"/>
  <c r="BA36" i="13"/>
  <c r="AZ36" i="13"/>
  <c r="BP35" i="13"/>
  <c r="BJ35" i="13"/>
  <c r="BD35" i="13"/>
  <c r="BQ34" i="13"/>
  <c r="BP34" i="13"/>
  <c r="BO34" i="13"/>
  <c r="BN34" i="13"/>
  <c r="BM34" i="13"/>
  <c r="BL34" i="13"/>
  <c r="BK34" i="13"/>
  <c r="BJ34" i="13"/>
  <c r="BI34" i="13"/>
  <c r="BH34" i="13"/>
  <c r="BG34" i="13"/>
  <c r="BF34" i="13"/>
  <c r="BE34" i="13"/>
  <c r="BD34" i="13"/>
  <c r="BC34" i="13"/>
  <c r="BB34" i="13"/>
  <c r="BA34" i="13"/>
  <c r="BQ33" i="13"/>
  <c r="BP33" i="13"/>
  <c r="BO33" i="13"/>
  <c r="BN33" i="13"/>
  <c r="BM33" i="13"/>
  <c r="BL33" i="13"/>
  <c r="BK33" i="13"/>
  <c r="BJ33" i="13"/>
  <c r="BI33" i="13"/>
  <c r="BH33" i="13"/>
  <c r="BG33" i="13"/>
  <c r="BF33" i="13"/>
  <c r="BE33" i="13"/>
  <c r="BD33" i="13"/>
  <c r="BC33" i="13"/>
  <c r="BB33" i="13"/>
  <c r="BA33" i="13"/>
  <c r="AZ33" i="13"/>
  <c r="BD32" i="13"/>
  <c r="BQ31" i="13"/>
  <c r="BP31" i="13"/>
  <c r="BO31" i="13"/>
  <c r="BN31" i="13"/>
  <c r="BM31" i="13"/>
  <c r="BL31" i="13"/>
  <c r="BK31" i="13"/>
  <c r="BJ31" i="13"/>
  <c r="BI31" i="13"/>
  <c r="BH31" i="13"/>
  <c r="BG31" i="13"/>
  <c r="BF31" i="13"/>
  <c r="BE31" i="13"/>
  <c r="BD31" i="13"/>
  <c r="BC31" i="13"/>
  <c r="BB31" i="13"/>
  <c r="BA31" i="13"/>
  <c r="BQ30" i="13"/>
  <c r="BP30" i="13"/>
  <c r="BO30" i="13"/>
  <c r="BN30" i="13"/>
  <c r="BM30" i="13"/>
  <c r="BL30" i="13"/>
  <c r="BK30" i="13"/>
  <c r="BJ30" i="13"/>
  <c r="BI30" i="13"/>
  <c r="BH30" i="13"/>
  <c r="BG30" i="13"/>
  <c r="BF30" i="13"/>
  <c r="BE30" i="13"/>
  <c r="BD30" i="13"/>
  <c r="BC30" i="13"/>
  <c r="BB30" i="13"/>
  <c r="BA30" i="13"/>
  <c r="AZ30" i="13"/>
  <c r="AV30" i="13"/>
  <c r="Z30" i="13"/>
  <c r="U30" i="13"/>
  <c r="K30" i="13"/>
  <c r="Z29" i="13"/>
  <c r="U29" i="13"/>
  <c r="K29" i="13"/>
  <c r="BQ28" i="13"/>
  <c r="BP28" i="13"/>
  <c r="BO28" i="13"/>
  <c r="BN28" i="13"/>
  <c r="BM28" i="13"/>
  <c r="BL28" i="13"/>
  <c r="BK28" i="13"/>
  <c r="BJ28" i="13"/>
  <c r="BI28" i="13"/>
  <c r="BH28" i="13"/>
  <c r="BG28" i="13"/>
  <c r="BF28" i="13"/>
  <c r="BE28" i="13"/>
  <c r="BD28" i="13"/>
  <c r="BC28" i="13"/>
  <c r="BB28" i="13"/>
  <c r="BA28" i="13"/>
  <c r="Z28" i="13"/>
  <c r="U28" i="13"/>
  <c r="K28" i="13"/>
  <c r="BQ27" i="13"/>
  <c r="BP27" i="13"/>
  <c r="BO27" i="13"/>
  <c r="BN27" i="13"/>
  <c r="BM27" i="13"/>
  <c r="BL27" i="13"/>
  <c r="BK27" i="13"/>
  <c r="BJ27" i="13"/>
  <c r="BI27" i="13"/>
  <c r="BH27" i="13"/>
  <c r="BG27" i="13"/>
  <c r="BF27" i="13"/>
  <c r="BE27" i="13"/>
  <c r="BD27" i="13"/>
  <c r="BC27" i="13"/>
  <c r="BB27" i="13"/>
  <c r="BA27" i="13"/>
  <c r="AY27" i="13"/>
  <c r="Z27" i="13"/>
  <c r="U27" i="13"/>
  <c r="K27" i="13"/>
  <c r="BQ26" i="13"/>
  <c r="BQ23" i="13" s="1"/>
  <c r="BP26" i="13"/>
  <c r="BP20" i="13" s="1"/>
  <c r="BO26" i="13"/>
  <c r="BO23" i="13" s="1"/>
  <c r="BN26" i="13"/>
  <c r="BN20" i="13" s="1"/>
  <c r="BM26" i="13"/>
  <c r="BM23" i="13" s="1"/>
  <c r="BL26" i="13"/>
  <c r="BK26" i="13"/>
  <c r="BK20" i="13" s="1"/>
  <c r="BJ26" i="13"/>
  <c r="BJ20" i="13" s="1"/>
  <c r="BI26" i="13"/>
  <c r="BI23" i="13" s="1"/>
  <c r="BH26" i="13"/>
  <c r="BH20" i="13" s="1"/>
  <c r="BG26" i="13"/>
  <c r="BG23" i="13" s="1"/>
  <c r="BF26" i="13"/>
  <c r="BF20" i="13" s="1"/>
  <c r="BE26" i="13"/>
  <c r="BE23" i="13" s="1"/>
  <c r="BD26" i="13"/>
  <c r="BD20" i="13" s="1"/>
  <c r="BC26" i="13"/>
  <c r="BC20" i="13" s="1"/>
  <c r="BB26" i="13"/>
  <c r="BB20" i="13" s="1"/>
  <c r="BA26" i="13"/>
  <c r="BA23" i="13" s="1"/>
  <c r="Z26" i="13"/>
  <c r="U26" i="13"/>
  <c r="K26" i="13"/>
  <c r="BQ25" i="13"/>
  <c r="BP25" i="13"/>
  <c r="BO25" i="13"/>
  <c r="BN25" i="13"/>
  <c r="BM25" i="13"/>
  <c r="BL25" i="13"/>
  <c r="BK25" i="13"/>
  <c r="BJ25" i="13"/>
  <c r="BI25" i="13"/>
  <c r="BH25" i="13"/>
  <c r="BG25" i="13"/>
  <c r="BF25" i="13"/>
  <c r="BE25" i="13"/>
  <c r="BD25" i="13"/>
  <c r="BC25" i="13"/>
  <c r="BB25" i="13"/>
  <c r="BA25" i="13"/>
  <c r="AZ25" i="13"/>
  <c r="BS25" i="13" s="1"/>
  <c r="Z25" i="13"/>
  <c r="U25" i="13"/>
  <c r="K25" i="13"/>
  <c r="BS24" i="13"/>
  <c r="BQ24" i="13"/>
  <c r="BP24" i="13"/>
  <c r="BO24" i="13"/>
  <c r="BN24" i="13"/>
  <c r="BM24" i="13"/>
  <c r="BL24" i="13"/>
  <c r="BK24" i="13"/>
  <c r="BJ24" i="13"/>
  <c r="BI24" i="13"/>
  <c r="BH24" i="13"/>
  <c r="BG24" i="13"/>
  <c r="BF24" i="13"/>
  <c r="BE24" i="13"/>
  <c r="BD24" i="13"/>
  <c r="BC24" i="13"/>
  <c r="BB24" i="13"/>
  <c r="BA24" i="13"/>
  <c r="AZ24" i="13"/>
  <c r="Z24" i="13"/>
  <c r="U24" i="13"/>
  <c r="K24" i="13"/>
  <c r="BF23" i="13"/>
  <c r="Z23" i="13"/>
  <c r="U23" i="13"/>
  <c r="K23" i="13"/>
  <c r="BQ22" i="13"/>
  <c r="BP22" i="13"/>
  <c r="BO22" i="13"/>
  <c r="BN22" i="13"/>
  <c r="BM22" i="13"/>
  <c r="BL22" i="13"/>
  <c r="BK22" i="13"/>
  <c r="BJ22" i="13"/>
  <c r="BI22" i="13"/>
  <c r="BH22" i="13"/>
  <c r="BG22" i="13"/>
  <c r="BF22" i="13"/>
  <c r="BE22" i="13"/>
  <c r="BD22" i="13"/>
  <c r="BC22" i="13"/>
  <c r="BB22" i="13"/>
  <c r="BA22" i="13"/>
  <c r="Z22" i="13"/>
  <c r="U22" i="13"/>
  <c r="K22" i="13"/>
  <c r="BQ21" i="13"/>
  <c r="BP21" i="13"/>
  <c r="BO21" i="13"/>
  <c r="BN21" i="13"/>
  <c r="BM21" i="13"/>
  <c r="BL21" i="13"/>
  <c r="BK21" i="13"/>
  <c r="BJ21" i="13"/>
  <c r="BI21" i="13"/>
  <c r="BH21" i="13"/>
  <c r="BG21" i="13"/>
  <c r="BF21" i="13"/>
  <c r="BE21" i="13"/>
  <c r="BD21" i="13"/>
  <c r="BC21" i="13"/>
  <c r="BB21" i="13"/>
  <c r="BA21" i="13"/>
  <c r="AZ21" i="13"/>
  <c r="Z21" i="13"/>
  <c r="U21" i="13"/>
  <c r="K21" i="13"/>
  <c r="BE20" i="13"/>
  <c r="Z20" i="13"/>
  <c r="U20" i="13"/>
  <c r="K20" i="13"/>
  <c r="BQ19" i="13"/>
  <c r="BP19" i="13"/>
  <c r="BO19" i="13"/>
  <c r="BN19" i="13"/>
  <c r="BM19" i="13"/>
  <c r="BL19" i="13"/>
  <c r="BK19" i="13"/>
  <c r="BJ19" i="13"/>
  <c r="BI19" i="13"/>
  <c r="BH19" i="13"/>
  <c r="BG19" i="13"/>
  <c r="BF19" i="13"/>
  <c r="BE19" i="13"/>
  <c r="BD19" i="13"/>
  <c r="BC19" i="13"/>
  <c r="BB19" i="13"/>
  <c r="BA19" i="13"/>
  <c r="Z19" i="13"/>
  <c r="U19" i="13"/>
  <c r="K19" i="13"/>
  <c r="BQ18" i="13"/>
  <c r="BP18" i="13"/>
  <c r="BO18" i="13"/>
  <c r="BN18" i="13"/>
  <c r="BM18" i="13"/>
  <c r="BL18" i="13"/>
  <c r="BK18" i="13"/>
  <c r="BJ18" i="13"/>
  <c r="BI18" i="13"/>
  <c r="BH18" i="13"/>
  <c r="BG18" i="13"/>
  <c r="BF18" i="13"/>
  <c r="BE18" i="13"/>
  <c r="BD18" i="13"/>
  <c r="BC18" i="13"/>
  <c r="BB18" i="13"/>
  <c r="BA18" i="13"/>
  <c r="AZ18" i="13"/>
  <c r="AV18" i="13"/>
  <c r="Z18" i="13"/>
  <c r="U18" i="13"/>
  <c r="K18" i="13"/>
  <c r="Z17" i="13"/>
  <c r="U17" i="13"/>
  <c r="K17" i="13"/>
  <c r="Z16" i="13"/>
  <c r="U16" i="13"/>
  <c r="K16" i="13"/>
  <c r="Z15" i="13"/>
  <c r="U15" i="13"/>
  <c r="K15" i="13"/>
  <c r="Z14" i="13"/>
  <c r="U14" i="13"/>
  <c r="K14" i="13"/>
  <c r="Z13" i="13"/>
  <c r="U13" i="13"/>
  <c r="K13" i="13"/>
  <c r="Z12" i="13"/>
  <c r="U12" i="13"/>
  <c r="P12" i="13"/>
  <c r="K12" i="13"/>
  <c r="Z11" i="13"/>
  <c r="U11" i="13"/>
  <c r="K11" i="13"/>
  <c r="BQ137" i="12"/>
  <c r="BP137" i="12"/>
  <c r="BO137" i="12"/>
  <c r="BN137" i="12"/>
  <c r="BM137" i="12"/>
  <c r="BL137" i="12"/>
  <c r="BK137" i="12"/>
  <c r="BJ137" i="12"/>
  <c r="BI137" i="12"/>
  <c r="BH137" i="12"/>
  <c r="BG137" i="12"/>
  <c r="BF137" i="12"/>
  <c r="BE137" i="12"/>
  <c r="BD137" i="12"/>
  <c r="BC137" i="12"/>
  <c r="BB137" i="12"/>
  <c r="BA137" i="12"/>
  <c r="BQ136" i="12"/>
  <c r="BP136" i="12"/>
  <c r="BO136" i="12"/>
  <c r="BN136" i="12"/>
  <c r="BM136" i="12"/>
  <c r="BL136" i="12"/>
  <c r="BK136" i="12"/>
  <c r="BJ136" i="12"/>
  <c r="BI136" i="12"/>
  <c r="BH136" i="12"/>
  <c r="BG136" i="12"/>
  <c r="BF136" i="12"/>
  <c r="BE136" i="12"/>
  <c r="BD136" i="12"/>
  <c r="BC136" i="12"/>
  <c r="BB136" i="12"/>
  <c r="BA136" i="12"/>
  <c r="AY136" i="12"/>
  <c r="BQ135" i="12"/>
  <c r="BQ132" i="12" s="1"/>
  <c r="BP135" i="12"/>
  <c r="BP132" i="12" s="1"/>
  <c r="BO135" i="12"/>
  <c r="BO132" i="12" s="1"/>
  <c r="BN135" i="12"/>
  <c r="BN129" i="12" s="1"/>
  <c r="BM135" i="12"/>
  <c r="BM132" i="12"/>
  <c r="BL135" i="12"/>
  <c r="BL132" i="12"/>
  <c r="BK135" i="12"/>
  <c r="BK132" i="12"/>
  <c r="BJ135" i="12"/>
  <c r="BI135" i="12"/>
  <c r="BI132" i="12" s="1"/>
  <c r="BH135" i="12"/>
  <c r="BH132" i="12" s="1"/>
  <c r="BG135" i="12"/>
  <c r="BG132" i="12" s="1"/>
  <c r="BF135" i="12"/>
  <c r="BF129" i="12" s="1"/>
  <c r="BE135" i="12"/>
  <c r="BE132" i="12"/>
  <c r="BD135" i="12"/>
  <c r="BD132" i="12"/>
  <c r="BC135" i="12"/>
  <c r="BC132" i="12"/>
  <c r="BB135" i="12"/>
  <c r="BA135" i="12"/>
  <c r="BA132" i="12" s="1"/>
  <c r="BQ134" i="12"/>
  <c r="BP134" i="12"/>
  <c r="BO134" i="12"/>
  <c r="BN134" i="12"/>
  <c r="BM134" i="12"/>
  <c r="BL134" i="12"/>
  <c r="BK134" i="12"/>
  <c r="BJ134" i="12"/>
  <c r="BI134" i="12"/>
  <c r="BH134" i="12"/>
  <c r="BG134" i="12"/>
  <c r="BF134" i="12"/>
  <c r="BE134" i="12"/>
  <c r="BD134" i="12"/>
  <c r="BC134" i="12"/>
  <c r="BB134" i="12"/>
  <c r="BA134" i="12"/>
  <c r="AZ134" i="12"/>
  <c r="BS134" i="12"/>
  <c r="BS133" i="12"/>
  <c r="BQ133" i="12"/>
  <c r="BP133" i="12"/>
  <c r="BO133" i="12"/>
  <c r="BN133" i="12"/>
  <c r="BM133" i="12"/>
  <c r="BL133" i="12"/>
  <c r="BK133" i="12"/>
  <c r="BJ133" i="12"/>
  <c r="BI133" i="12"/>
  <c r="BH133" i="12"/>
  <c r="BG133" i="12"/>
  <c r="BF133" i="12"/>
  <c r="BE133" i="12"/>
  <c r="BD133" i="12"/>
  <c r="BC133" i="12"/>
  <c r="BB133" i="12"/>
  <c r="BA133" i="12"/>
  <c r="AZ133" i="12"/>
  <c r="BN132" i="12"/>
  <c r="BJ132" i="12"/>
  <c r="BF132" i="12"/>
  <c r="BB132" i="12"/>
  <c r="BQ131" i="12"/>
  <c r="BP131" i="12"/>
  <c r="BO131" i="12"/>
  <c r="BN131" i="12"/>
  <c r="BM131" i="12"/>
  <c r="BL131" i="12"/>
  <c r="BK131" i="12"/>
  <c r="BJ131" i="12"/>
  <c r="BI131" i="12"/>
  <c r="BH131" i="12"/>
  <c r="BG131" i="12"/>
  <c r="BF131" i="12"/>
  <c r="BE131" i="12"/>
  <c r="BD131" i="12"/>
  <c r="BC131" i="12"/>
  <c r="BB131" i="12"/>
  <c r="BA131" i="12"/>
  <c r="BQ130" i="12"/>
  <c r="BP130" i="12"/>
  <c r="BO130" i="12"/>
  <c r="BN130" i="12"/>
  <c r="BM130" i="12"/>
  <c r="BL130" i="12"/>
  <c r="BK130" i="12"/>
  <c r="BJ130" i="12"/>
  <c r="BI130" i="12"/>
  <c r="BH130" i="12"/>
  <c r="BG130" i="12"/>
  <c r="BF130" i="12"/>
  <c r="BE130" i="12"/>
  <c r="BD130" i="12"/>
  <c r="BC130" i="12"/>
  <c r="BB130" i="12"/>
  <c r="BA130" i="12"/>
  <c r="AZ130" i="12"/>
  <c r="BJ129" i="12"/>
  <c r="BB129" i="12"/>
  <c r="BQ128" i="12"/>
  <c r="BP128" i="12"/>
  <c r="BO128" i="12"/>
  <c r="BN128" i="12"/>
  <c r="BM128" i="12"/>
  <c r="BL128" i="12"/>
  <c r="BK128" i="12"/>
  <c r="BJ128" i="12"/>
  <c r="BI128" i="12"/>
  <c r="BH128" i="12"/>
  <c r="BG128" i="12"/>
  <c r="BF128" i="12"/>
  <c r="BE128" i="12"/>
  <c r="BD128" i="12"/>
  <c r="BC128" i="12"/>
  <c r="BB128" i="12"/>
  <c r="BA128" i="12"/>
  <c r="BQ127" i="12"/>
  <c r="BP127" i="12"/>
  <c r="BO127" i="12"/>
  <c r="BN127" i="12"/>
  <c r="BM127" i="12"/>
  <c r="BL127" i="12"/>
  <c r="BK127" i="12"/>
  <c r="BJ127" i="12"/>
  <c r="BI127" i="12"/>
  <c r="BH127" i="12"/>
  <c r="BG127" i="12"/>
  <c r="BF127" i="12"/>
  <c r="BE127" i="12"/>
  <c r="BD127" i="12"/>
  <c r="BC127" i="12"/>
  <c r="BB127" i="12"/>
  <c r="BA127" i="12"/>
  <c r="AZ127" i="12"/>
  <c r="AV127" i="12"/>
  <c r="BQ125" i="12"/>
  <c r="BP125" i="12"/>
  <c r="BO125" i="12"/>
  <c r="BN125" i="12"/>
  <c r="BM125" i="12"/>
  <c r="BL125" i="12"/>
  <c r="BK125" i="12"/>
  <c r="BJ125" i="12"/>
  <c r="BI125" i="12"/>
  <c r="BH125" i="12"/>
  <c r="BG125" i="12"/>
  <c r="BF125" i="12"/>
  <c r="BE125" i="12"/>
  <c r="BD125" i="12"/>
  <c r="BC125" i="12"/>
  <c r="BB125" i="12"/>
  <c r="BA125" i="12"/>
  <c r="BQ124" i="12"/>
  <c r="BP124" i="12"/>
  <c r="BO124" i="12"/>
  <c r="BN124" i="12"/>
  <c r="BM124" i="12"/>
  <c r="BL124" i="12"/>
  <c r="BK124" i="12"/>
  <c r="BJ124" i="12"/>
  <c r="BI124" i="12"/>
  <c r="BH124" i="12"/>
  <c r="BG124" i="12"/>
  <c r="BF124" i="12"/>
  <c r="BE124" i="12"/>
  <c r="BD124" i="12"/>
  <c r="BC124" i="12"/>
  <c r="BB124" i="12"/>
  <c r="BA124" i="12"/>
  <c r="AY124" i="12"/>
  <c r="BQ123" i="12"/>
  <c r="BQ120" i="12" s="1"/>
  <c r="BP123" i="12"/>
  <c r="BP117" i="12"/>
  <c r="BO123" i="12"/>
  <c r="BN123" i="12"/>
  <c r="BN120" i="12" s="1"/>
  <c r="BM123" i="12"/>
  <c r="BM120" i="12" s="1"/>
  <c r="BL123" i="12"/>
  <c r="BL117" i="12" s="1"/>
  <c r="BK123" i="12"/>
  <c r="BK120" i="12" s="1"/>
  <c r="BJ123" i="12"/>
  <c r="BJ120" i="12" s="1"/>
  <c r="BI123" i="12"/>
  <c r="BI120" i="12" s="1"/>
  <c r="BH123" i="12"/>
  <c r="BH117" i="12"/>
  <c r="BG123" i="12"/>
  <c r="BF123" i="12"/>
  <c r="BF120" i="12" s="1"/>
  <c r="BE123" i="12"/>
  <c r="BE120" i="12" s="1"/>
  <c r="BD123" i="12"/>
  <c r="BD120" i="12" s="1"/>
  <c r="BC123" i="12"/>
  <c r="BC120" i="12" s="1"/>
  <c r="BB123" i="12"/>
  <c r="BB120" i="12" s="1"/>
  <c r="BA123" i="12"/>
  <c r="BQ122" i="12"/>
  <c r="BP122" i="12"/>
  <c r="BO122" i="12"/>
  <c r="BN122" i="12"/>
  <c r="BM122" i="12"/>
  <c r="BL122" i="12"/>
  <c r="BK122" i="12"/>
  <c r="BJ122" i="12"/>
  <c r="BI122" i="12"/>
  <c r="BH122" i="12"/>
  <c r="BG122" i="12"/>
  <c r="BF122" i="12"/>
  <c r="BE122" i="12"/>
  <c r="BD122" i="12"/>
  <c r="BC122" i="12"/>
  <c r="BB122" i="12"/>
  <c r="BA122" i="12"/>
  <c r="AZ122" i="12"/>
  <c r="BS122" i="12" s="1"/>
  <c r="BS121" i="12"/>
  <c r="BQ121" i="12"/>
  <c r="BP121" i="12"/>
  <c r="BO121" i="12"/>
  <c r="BN121" i="12"/>
  <c r="BM121" i="12"/>
  <c r="BL121" i="12"/>
  <c r="BK121" i="12"/>
  <c r="BJ121" i="12"/>
  <c r="BI121" i="12"/>
  <c r="BH121" i="12"/>
  <c r="BG121" i="12"/>
  <c r="BF121" i="12"/>
  <c r="BE121" i="12"/>
  <c r="BD121" i="12"/>
  <c r="BC121" i="12"/>
  <c r="BB121" i="12"/>
  <c r="BA121" i="12"/>
  <c r="AZ121" i="12"/>
  <c r="BP120" i="12"/>
  <c r="BO120" i="12"/>
  <c r="BL120" i="12"/>
  <c r="BH120" i="12"/>
  <c r="BG120" i="12"/>
  <c r="BA120" i="12"/>
  <c r="BQ119" i="12"/>
  <c r="BP119" i="12"/>
  <c r="BO119" i="12"/>
  <c r="BN119" i="12"/>
  <c r="BM119" i="12"/>
  <c r="BL119" i="12"/>
  <c r="BK119" i="12"/>
  <c r="BJ119" i="12"/>
  <c r="BI119" i="12"/>
  <c r="BH119" i="12"/>
  <c r="BG119" i="12"/>
  <c r="BF119" i="12"/>
  <c r="BE119" i="12"/>
  <c r="BD119" i="12"/>
  <c r="BC119" i="12"/>
  <c r="BB119" i="12"/>
  <c r="BA119" i="12"/>
  <c r="BQ118" i="12"/>
  <c r="BP118" i="12"/>
  <c r="BO118" i="12"/>
  <c r="BN118" i="12"/>
  <c r="BM118" i="12"/>
  <c r="BL118" i="12"/>
  <c r="BK118" i="12"/>
  <c r="BJ118" i="12"/>
  <c r="BI118" i="12"/>
  <c r="BH118" i="12"/>
  <c r="BG118" i="12"/>
  <c r="BF118" i="12"/>
  <c r="BE118" i="12"/>
  <c r="BD118" i="12"/>
  <c r="BC118" i="12"/>
  <c r="BB118" i="12"/>
  <c r="BA118" i="12"/>
  <c r="AZ118" i="12"/>
  <c r="BQ117" i="12"/>
  <c r="BO117" i="12"/>
  <c r="BI117" i="12"/>
  <c r="BG117" i="12"/>
  <c r="BA117" i="12"/>
  <c r="BQ116" i="12"/>
  <c r="BP116" i="12"/>
  <c r="BO116" i="12"/>
  <c r="BN116" i="12"/>
  <c r="BM116" i="12"/>
  <c r="BL116" i="12"/>
  <c r="BK116" i="12"/>
  <c r="BJ116" i="12"/>
  <c r="BI116" i="12"/>
  <c r="BH116" i="12"/>
  <c r="BG116" i="12"/>
  <c r="BF116" i="12"/>
  <c r="BE116" i="12"/>
  <c r="BD116" i="12"/>
  <c r="BC116" i="12"/>
  <c r="BB116" i="12"/>
  <c r="BA116" i="12"/>
  <c r="BQ115" i="12"/>
  <c r="BP115" i="12"/>
  <c r="BO115" i="12"/>
  <c r="BN115" i="12"/>
  <c r="BM115" i="12"/>
  <c r="BL115" i="12"/>
  <c r="BK115" i="12"/>
  <c r="BJ115" i="12"/>
  <c r="BI115" i="12"/>
  <c r="BH115" i="12"/>
  <c r="BG115" i="12"/>
  <c r="BF115" i="12"/>
  <c r="BE115" i="12"/>
  <c r="BD115" i="12"/>
  <c r="BC115" i="12"/>
  <c r="BB115" i="12"/>
  <c r="BA115" i="12"/>
  <c r="AZ115" i="12"/>
  <c r="AV115" i="12"/>
  <c r="BQ113" i="12"/>
  <c r="BP113" i="12"/>
  <c r="BO113" i="12"/>
  <c r="BN113" i="12"/>
  <c r="BM113" i="12"/>
  <c r="BL113" i="12"/>
  <c r="BK113" i="12"/>
  <c r="BJ113" i="12"/>
  <c r="BI113" i="12"/>
  <c r="BH113" i="12"/>
  <c r="BG113" i="12"/>
  <c r="BF113" i="12"/>
  <c r="BE113" i="12"/>
  <c r="BD113" i="12"/>
  <c r="BC113" i="12"/>
  <c r="BB113" i="12"/>
  <c r="BA113" i="12"/>
  <c r="BQ112" i="12"/>
  <c r="BP112" i="12"/>
  <c r="BO112" i="12"/>
  <c r="BN112" i="12"/>
  <c r="BM112" i="12"/>
  <c r="BL112" i="12"/>
  <c r="BK112" i="12"/>
  <c r="BJ112" i="12"/>
  <c r="BI112" i="12"/>
  <c r="BH112" i="12"/>
  <c r="BG112" i="12"/>
  <c r="BF112" i="12"/>
  <c r="BE112" i="12"/>
  <c r="BD112" i="12"/>
  <c r="BC112" i="12"/>
  <c r="BB112" i="12"/>
  <c r="BA112" i="12"/>
  <c r="AY112" i="12"/>
  <c r="BQ111" i="12"/>
  <c r="BQ105" i="12" s="1"/>
  <c r="BP111" i="12"/>
  <c r="BP108" i="12" s="1"/>
  <c r="BO111" i="12"/>
  <c r="BO108" i="12" s="1"/>
  <c r="BN111" i="12"/>
  <c r="BN108" i="12" s="1"/>
  <c r="BM111" i="12"/>
  <c r="BM105" i="12" s="1"/>
  <c r="BL111" i="12"/>
  <c r="BL108" i="12" s="1"/>
  <c r="BK111" i="12"/>
  <c r="BK108" i="12" s="1"/>
  <c r="BJ111" i="12"/>
  <c r="BJ105" i="12" s="1"/>
  <c r="BI111" i="12"/>
  <c r="BI108" i="12"/>
  <c r="BH111" i="12"/>
  <c r="BH108" i="12"/>
  <c r="BG111" i="12"/>
  <c r="BG105" i="12"/>
  <c r="BF111" i="12"/>
  <c r="BF108" i="12"/>
  <c r="BE111" i="12"/>
  <c r="BE108" i="12"/>
  <c r="BD111" i="12"/>
  <c r="BD108" i="12"/>
  <c r="BC111" i="12"/>
  <c r="BC105" i="12"/>
  <c r="BB111" i="12"/>
  <c r="BB108" i="12"/>
  <c r="BA111" i="12"/>
  <c r="BA108" i="12"/>
  <c r="BQ110" i="12"/>
  <c r="BP110" i="12"/>
  <c r="BO110" i="12"/>
  <c r="BN110" i="12"/>
  <c r="BM110" i="12"/>
  <c r="BL110" i="12"/>
  <c r="BK110" i="12"/>
  <c r="BJ110" i="12"/>
  <c r="BI110" i="12"/>
  <c r="BH110" i="12"/>
  <c r="BG110" i="12"/>
  <c r="BF110" i="12"/>
  <c r="BE110" i="12"/>
  <c r="BD110" i="12"/>
  <c r="BC110" i="12"/>
  <c r="BB110" i="12"/>
  <c r="BA110" i="12"/>
  <c r="AZ110" i="12"/>
  <c r="BS110" i="12" s="1"/>
  <c r="BS109" i="12"/>
  <c r="BQ109" i="12"/>
  <c r="BP109" i="12"/>
  <c r="BO109" i="12"/>
  <c r="BN109" i="12"/>
  <c r="BM109" i="12"/>
  <c r="BL109" i="12"/>
  <c r="BK109" i="12"/>
  <c r="BJ109" i="12"/>
  <c r="BI109" i="12"/>
  <c r="BH109" i="12"/>
  <c r="BG109" i="12"/>
  <c r="BF109" i="12"/>
  <c r="BE109" i="12"/>
  <c r="BD109" i="12"/>
  <c r="BC109" i="12"/>
  <c r="BB109" i="12"/>
  <c r="BA109" i="12"/>
  <c r="AZ109" i="12"/>
  <c r="BJ108" i="12"/>
  <c r="BG108" i="12"/>
  <c r="BC108" i="12"/>
  <c r="BQ107" i="12"/>
  <c r="BP107" i="12"/>
  <c r="BO107" i="12"/>
  <c r="BN107" i="12"/>
  <c r="BM107" i="12"/>
  <c r="BL107" i="12"/>
  <c r="BK107" i="12"/>
  <c r="BJ107" i="12"/>
  <c r="BI107" i="12"/>
  <c r="BH107" i="12"/>
  <c r="BG107" i="12"/>
  <c r="BF107" i="12"/>
  <c r="BE107" i="12"/>
  <c r="BD107" i="12"/>
  <c r="BC107" i="12"/>
  <c r="BB107" i="12"/>
  <c r="BA107" i="12"/>
  <c r="BQ106" i="12"/>
  <c r="BP106" i="12"/>
  <c r="BO106" i="12"/>
  <c r="BN106" i="12"/>
  <c r="BM106" i="12"/>
  <c r="BL106" i="12"/>
  <c r="BK106" i="12"/>
  <c r="BJ106" i="12"/>
  <c r="BI106" i="12"/>
  <c r="BH106" i="12"/>
  <c r="BG106" i="12"/>
  <c r="BF106" i="12"/>
  <c r="BE106" i="12"/>
  <c r="BD106" i="12"/>
  <c r="BC106" i="12"/>
  <c r="BB106" i="12"/>
  <c r="BA106" i="12"/>
  <c r="AZ106" i="12"/>
  <c r="BN105" i="12"/>
  <c r="BF105" i="12"/>
  <c r="BE105" i="12"/>
  <c r="BA105" i="12"/>
  <c r="BQ104" i="12"/>
  <c r="BP104" i="12"/>
  <c r="BO104" i="12"/>
  <c r="BN104" i="12"/>
  <c r="BM104" i="12"/>
  <c r="BL104" i="12"/>
  <c r="BK104" i="12"/>
  <c r="BJ104" i="12"/>
  <c r="BI104" i="12"/>
  <c r="BH104" i="12"/>
  <c r="BG104" i="12"/>
  <c r="BF104" i="12"/>
  <c r="BE104" i="12"/>
  <c r="BD104" i="12"/>
  <c r="BC104" i="12"/>
  <c r="BB104" i="12"/>
  <c r="BA104" i="12"/>
  <c r="BQ103" i="12"/>
  <c r="BP103" i="12"/>
  <c r="BO103" i="12"/>
  <c r="BN103" i="12"/>
  <c r="BM103" i="12"/>
  <c r="BL103" i="12"/>
  <c r="BK103" i="12"/>
  <c r="BJ103" i="12"/>
  <c r="BI103" i="12"/>
  <c r="BH103" i="12"/>
  <c r="BG103" i="12"/>
  <c r="BF103" i="12"/>
  <c r="BE103" i="12"/>
  <c r="BD103" i="12"/>
  <c r="BC103" i="12"/>
  <c r="BB103" i="12"/>
  <c r="BA103" i="12"/>
  <c r="AZ103" i="12"/>
  <c r="AV103" i="12"/>
  <c r="V101" i="12"/>
  <c r="U101" i="12"/>
  <c r="T101" i="12"/>
  <c r="S101" i="12"/>
  <c r="R101" i="12"/>
  <c r="Q101" i="12"/>
  <c r="P101" i="12"/>
  <c r="O101" i="12"/>
  <c r="N101" i="12"/>
  <c r="M101" i="12"/>
  <c r="L101" i="12"/>
  <c r="K101" i="12"/>
  <c r="J101" i="12"/>
  <c r="I101" i="12"/>
  <c r="H101" i="12"/>
  <c r="G101" i="12"/>
  <c r="F101" i="12"/>
  <c r="B101" i="12"/>
  <c r="A101" i="12"/>
  <c r="BQ101" i="12"/>
  <c r="BP101" i="12"/>
  <c r="BO101" i="12"/>
  <c r="BN101" i="12"/>
  <c r="BM101" i="12"/>
  <c r="BL101" i="12"/>
  <c r="BK101" i="12"/>
  <c r="BJ101" i="12"/>
  <c r="BI101" i="12"/>
  <c r="BH101" i="12"/>
  <c r="BG101" i="12"/>
  <c r="BF101" i="12"/>
  <c r="BE101" i="12"/>
  <c r="BD101" i="12"/>
  <c r="BC101" i="12"/>
  <c r="BB101" i="12"/>
  <c r="BA101" i="12"/>
  <c r="X100" i="12"/>
  <c r="X101" i="12"/>
  <c r="B100" i="12"/>
  <c r="A100" i="12"/>
  <c r="BQ100" i="12"/>
  <c r="BP100" i="12"/>
  <c r="BO100" i="12"/>
  <c r="BN100" i="12"/>
  <c r="BM100" i="12"/>
  <c r="BL100" i="12"/>
  <c r="BK100" i="12"/>
  <c r="BJ100" i="12"/>
  <c r="BI100" i="12"/>
  <c r="BH100" i="12"/>
  <c r="BG100" i="12"/>
  <c r="BF100" i="12"/>
  <c r="BE100" i="12"/>
  <c r="BD100" i="12"/>
  <c r="BC100" i="12"/>
  <c r="BB100" i="12"/>
  <c r="BA100" i="12"/>
  <c r="AY100" i="12"/>
  <c r="V99" i="12"/>
  <c r="U99" i="12"/>
  <c r="T99" i="12"/>
  <c r="S99" i="12"/>
  <c r="R99" i="12"/>
  <c r="Q99" i="12"/>
  <c r="P99" i="12"/>
  <c r="O99" i="12"/>
  <c r="N99" i="12"/>
  <c r="M99" i="12"/>
  <c r="L99" i="12"/>
  <c r="K99" i="12"/>
  <c r="J99" i="12"/>
  <c r="I99" i="12"/>
  <c r="H99" i="12"/>
  <c r="G99" i="12"/>
  <c r="F99" i="12"/>
  <c r="B99" i="12"/>
  <c r="A99" i="12"/>
  <c r="BQ99" i="12"/>
  <c r="BQ93" i="12" s="1"/>
  <c r="BP99" i="12"/>
  <c r="BP93" i="12" s="1"/>
  <c r="BO99" i="12"/>
  <c r="BO93" i="12" s="1"/>
  <c r="BN99" i="12"/>
  <c r="BN96" i="12" s="1"/>
  <c r="BM99" i="12"/>
  <c r="BM96" i="12" s="1"/>
  <c r="BL99" i="12"/>
  <c r="BL93" i="12" s="1"/>
  <c r="BK99" i="12"/>
  <c r="BK96" i="12" s="1"/>
  <c r="BJ99" i="12"/>
  <c r="BJ96" i="12"/>
  <c r="BI99" i="12"/>
  <c r="BI96" i="12"/>
  <c r="BH99" i="12"/>
  <c r="BH93" i="12"/>
  <c r="BG99" i="12"/>
  <c r="BF99" i="12"/>
  <c r="BF96" i="12" s="1"/>
  <c r="BE99" i="12"/>
  <c r="BE93" i="12" s="1"/>
  <c r="BD99" i="12"/>
  <c r="BD93" i="12" s="1"/>
  <c r="BC99" i="12"/>
  <c r="BC96" i="12" s="1"/>
  <c r="BB99" i="12"/>
  <c r="BB96" i="12"/>
  <c r="BA99" i="12"/>
  <c r="BA93" i="12"/>
  <c r="Y98" i="12"/>
  <c r="Y100" i="12"/>
  <c r="X98" i="12"/>
  <c r="X99" i="12"/>
  <c r="B98" i="12"/>
  <c r="A98" i="12"/>
  <c r="BQ98" i="12"/>
  <c r="BP98" i="12"/>
  <c r="BO98" i="12"/>
  <c r="BN98" i="12"/>
  <c r="BM98" i="12"/>
  <c r="BL98" i="12"/>
  <c r="BK98" i="12"/>
  <c r="BJ98" i="12"/>
  <c r="BI98" i="12"/>
  <c r="BH98" i="12"/>
  <c r="BG98" i="12"/>
  <c r="BF98" i="12"/>
  <c r="BE98" i="12"/>
  <c r="BD98" i="12"/>
  <c r="BC98" i="12"/>
  <c r="BB98" i="12"/>
  <c r="BA98" i="12"/>
  <c r="AZ98" i="12"/>
  <c r="BS98" i="12" s="1"/>
  <c r="V97" i="12"/>
  <c r="U97" i="12"/>
  <c r="T97" i="12"/>
  <c r="S97" i="12"/>
  <c r="R97" i="12"/>
  <c r="Q97" i="12"/>
  <c r="P97" i="12"/>
  <c r="O97" i="12"/>
  <c r="N97" i="12"/>
  <c r="M97" i="12"/>
  <c r="L97" i="12"/>
  <c r="K97" i="12"/>
  <c r="J97" i="12"/>
  <c r="I97" i="12"/>
  <c r="H97" i="12"/>
  <c r="G97" i="12"/>
  <c r="F97" i="12"/>
  <c r="B97" i="12"/>
  <c r="A97" i="12"/>
  <c r="BS97" i="12"/>
  <c r="BQ97" i="12"/>
  <c r="BP97" i="12"/>
  <c r="BO97" i="12"/>
  <c r="BN97" i="12"/>
  <c r="BM97" i="12"/>
  <c r="BL97" i="12"/>
  <c r="BK97" i="12"/>
  <c r="BJ97" i="12"/>
  <c r="BI97" i="12"/>
  <c r="BH97" i="12"/>
  <c r="BG97" i="12"/>
  <c r="BF97" i="12"/>
  <c r="BE97" i="12"/>
  <c r="BD97" i="12"/>
  <c r="BC97" i="12"/>
  <c r="BB97" i="12"/>
  <c r="BA97" i="12"/>
  <c r="AZ97" i="12"/>
  <c r="X96" i="12"/>
  <c r="X97" i="12" s="1"/>
  <c r="B96" i="12"/>
  <c r="A96" i="12"/>
  <c r="BO96" i="12"/>
  <c r="BG96" i="12"/>
  <c r="V95" i="12"/>
  <c r="U95" i="12"/>
  <c r="T95" i="12"/>
  <c r="S95" i="12"/>
  <c r="R95" i="12"/>
  <c r="Q95" i="12"/>
  <c r="P95" i="12"/>
  <c r="O95" i="12"/>
  <c r="N95" i="12"/>
  <c r="M95" i="12"/>
  <c r="L95" i="12"/>
  <c r="K95" i="12"/>
  <c r="J95" i="12"/>
  <c r="I95" i="12"/>
  <c r="H95" i="12"/>
  <c r="G95" i="12"/>
  <c r="F95" i="12"/>
  <c r="B95" i="12"/>
  <c r="A95" i="12"/>
  <c r="BQ95" i="12"/>
  <c r="BP95" i="12"/>
  <c r="BO95" i="12"/>
  <c r="BN95" i="12"/>
  <c r="BM95" i="12"/>
  <c r="BL95" i="12"/>
  <c r="BK95" i="12"/>
  <c r="BJ95" i="12"/>
  <c r="BI95" i="12"/>
  <c r="BH95" i="12"/>
  <c r="BG95" i="12"/>
  <c r="BF95" i="12"/>
  <c r="BE95" i="12"/>
  <c r="BD95" i="12"/>
  <c r="BC95" i="12"/>
  <c r="BB95" i="12"/>
  <c r="BA95" i="12"/>
  <c r="Y94" i="12"/>
  <c r="Y96" i="12" s="1"/>
  <c r="X94" i="12"/>
  <c r="X95" i="12" s="1"/>
  <c r="B94" i="12"/>
  <c r="A94" i="12"/>
  <c r="BQ94" i="12"/>
  <c r="BP94" i="12"/>
  <c r="BO94" i="12"/>
  <c r="BN94" i="12"/>
  <c r="BM94" i="12"/>
  <c r="BL94" i="12"/>
  <c r="BK94" i="12"/>
  <c r="BJ94" i="12"/>
  <c r="BI94" i="12"/>
  <c r="BH94" i="12"/>
  <c r="BG94" i="12"/>
  <c r="BF94" i="12"/>
  <c r="BE94" i="12"/>
  <c r="BD94" i="12"/>
  <c r="BC94" i="12"/>
  <c r="BB94" i="12"/>
  <c r="BA94" i="12"/>
  <c r="AZ94" i="12"/>
  <c r="V93" i="12"/>
  <c r="U93" i="12"/>
  <c r="T93" i="12"/>
  <c r="S93" i="12"/>
  <c r="R93" i="12"/>
  <c r="Q93" i="12"/>
  <c r="P93" i="12"/>
  <c r="O93" i="12"/>
  <c r="N93" i="12"/>
  <c r="M93" i="12"/>
  <c r="L93" i="12"/>
  <c r="K93" i="12"/>
  <c r="J93" i="12"/>
  <c r="I93" i="12"/>
  <c r="H93" i="12"/>
  <c r="G93" i="12"/>
  <c r="F93" i="12"/>
  <c r="B93" i="12"/>
  <c r="A93" i="12"/>
  <c r="BK93" i="12"/>
  <c r="BJ93" i="12"/>
  <c r="BG93" i="12"/>
  <c r="X92" i="12"/>
  <c r="X93" i="12" s="1"/>
  <c r="B92" i="12"/>
  <c r="A92" i="12"/>
  <c r="BQ92" i="12"/>
  <c r="BP92" i="12"/>
  <c r="BO92" i="12"/>
  <c r="BN92" i="12"/>
  <c r="BM92" i="12"/>
  <c r="BL92" i="12"/>
  <c r="BK92" i="12"/>
  <c r="BJ92" i="12"/>
  <c r="BI92" i="12"/>
  <c r="BH92" i="12"/>
  <c r="BG92" i="12"/>
  <c r="BF92" i="12"/>
  <c r="BE92" i="12"/>
  <c r="BD92" i="12"/>
  <c r="BC92" i="12"/>
  <c r="BB92" i="12"/>
  <c r="BA92" i="12"/>
  <c r="V91" i="12"/>
  <c r="U91" i="12"/>
  <c r="T91" i="12"/>
  <c r="S91" i="12"/>
  <c r="R91" i="12"/>
  <c r="Q91" i="12"/>
  <c r="P91" i="12"/>
  <c r="O91" i="12"/>
  <c r="N91" i="12"/>
  <c r="M91" i="12"/>
  <c r="L91" i="12"/>
  <c r="K91" i="12"/>
  <c r="J91" i="12"/>
  <c r="I91" i="12"/>
  <c r="H91" i="12"/>
  <c r="G91" i="12"/>
  <c r="F91" i="12"/>
  <c r="B91" i="12"/>
  <c r="A91" i="12"/>
  <c r="BQ91" i="12"/>
  <c r="BP91" i="12"/>
  <c r="BO91" i="12"/>
  <c r="BN91" i="12"/>
  <c r="BM91" i="12"/>
  <c r="BL91" i="12"/>
  <c r="BK91" i="12"/>
  <c r="BJ91" i="12"/>
  <c r="BI91" i="12"/>
  <c r="BH91" i="12"/>
  <c r="BG91" i="12"/>
  <c r="BF91" i="12"/>
  <c r="BE91" i="12"/>
  <c r="BD91" i="12"/>
  <c r="BC91" i="12"/>
  <c r="BB91" i="12"/>
  <c r="BA91" i="12"/>
  <c r="AZ91" i="12"/>
  <c r="AV91" i="12"/>
  <c r="Y90" i="12"/>
  <c r="Y92" i="12"/>
  <c r="X90" i="12"/>
  <c r="X91" i="12"/>
  <c r="B90" i="12"/>
  <c r="A90" i="12"/>
  <c r="V89" i="12"/>
  <c r="U89" i="12"/>
  <c r="T89" i="12"/>
  <c r="S89" i="12"/>
  <c r="R89" i="12"/>
  <c r="Q89" i="12"/>
  <c r="P89" i="12"/>
  <c r="O89" i="12"/>
  <c r="N89" i="12"/>
  <c r="M89" i="12"/>
  <c r="L89" i="12"/>
  <c r="K89" i="12"/>
  <c r="J89" i="12"/>
  <c r="I89" i="12"/>
  <c r="H89" i="12"/>
  <c r="G89" i="12"/>
  <c r="F89" i="12"/>
  <c r="B89" i="12"/>
  <c r="A89" i="12"/>
  <c r="BQ89" i="12"/>
  <c r="BP89" i="12"/>
  <c r="BO89" i="12"/>
  <c r="BN89" i="12"/>
  <c r="BM89" i="12"/>
  <c r="BL89" i="12"/>
  <c r="BK89" i="12"/>
  <c r="BJ89" i="12"/>
  <c r="BI89" i="12"/>
  <c r="BH89" i="12"/>
  <c r="BG89" i="12"/>
  <c r="BF89" i="12"/>
  <c r="BE89" i="12"/>
  <c r="BD89" i="12"/>
  <c r="BC89" i="12"/>
  <c r="BB89" i="12"/>
  <c r="BA89" i="12"/>
  <c r="X88" i="12"/>
  <c r="X89" i="12"/>
  <c r="B88" i="12"/>
  <c r="A88" i="12"/>
  <c r="BQ88" i="12"/>
  <c r="BP88" i="12"/>
  <c r="BO88" i="12"/>
  <c r="BN88" i="12"/>
  <c r="BM88" i="12"/>
  <c r="BL88" i="12"/>
  <c r="BK88" i="12"/>
  <c r="BJ88" i="12"/>
  <c r="BI88" i="12"/>
  <c r="BH88" i="12"/>
  <c r="BG88" i="12"/>
  <c r="BF88" i="12"/>
  <c r="BE88" i="12"/>
  <c r="BD88" i="12"/>
  <c r="BC88" i="12"/>
  <c r="BB88" i="12"/>
  <c r="BA88" i="12"/>
  <c r="AY88" i="12"/>
  <c r="V87" i="12"/>
  <c r="U87" i="12"/>
  <c r="T87" i="12"/>
  <c r="S87" i="12"/>
  <c r="R87" i="12"/>
  <c r="Q87" i="12"/>
  <c r="P87" i="12"/>
  <c r="O87" i="12"/>
  <c r="N87" i="12"/>
  <c r="M87" i="12"/>
  <c r="L87" i="12"/>
  <c r="K87" i="12"/>
  <c r="J87" i="12"/>
  <c r="I87" i="12"/>
  <c r="H87" i="12"/>
  <c r="G87" i="12"/>
  <c r="F87" i="12"/>
  <c r="B87" i="12"/>
  <c r="A87" i="12"/>
  <c r="BQ87" i="12"/>
  <c r="BQ84" i="12" s="1"/>
  <c r="BP87" i="12"/>
  <c r="BP84" i="12" s="1"/>
  <c r="BO87" i="12"/>
  <c r="BO81" i="12" s="1"/>
  <c r="BN87" i="12"/>
  <c r="BN81" i="12" s="1"/>
  <c r="BM87" i="12"/>
  <c r="BM81" i="12" s="1"/>
  <c r="BL87" i="12"/>
  <c r="BL84" i="12" s="1"/>
  <c r="BK87" i="12"/>
  <c r="BK81" i="12"/>
  <c r="BJ87" i="12"/>
  <c r="BJ81" i="12"/>
  <c r="BI87" i="12"/>
  <c r="BI81" i="12"/>
  <c r="BH87" i="12"/>
  <c r="BG87" i="12"/>
  <c r="BG81" i="12" s="1"/>
  <c r="BF87" i="12"/>
  <c r="BF84" i="12" s="1"/>
  <c r="BE87" i="12"/>
  <c r="BE81" i="12" s="1"/>
  <c r="BD87" i="12"/>
  <c r="BC87" i="12"/>
  <c r="BC81" i="12"/>
  <c r="BB87" i="12"/>
  <c r="BB84" i="12"/>
  <c r="BA87" i="12"/>
  <c r="BA84" i="12"/>
  <c r="Y86" i="12"/>
  <c r="Y88" i="12"/>
  <c r="X86" i="12"/>
  <c r="X87" i="12"/>
  <c r="B86" i="12"/>
  <c r="A86" i="12"/>
  <c r="BQ86" i="12"/>
  <c r="BP86" i="12"/>
  <c r="BO86" i="12"/>
  <c r="BN86" i="12"/>
  <c r="BM86" i="12"/>
  <c r="BL86" i="12"/>
  <c r="BK86" i="12"/>
  <c r="BJ86" i="12"/>
  <c r="BI86" i="12"/>
  <c r="BH86" i="12"/>
  <c r="BG86" i="12"/>
  <c r="BF86" i="12"/>
  <c r="BE86" i="12"/>
  <c r="BD86" i="12"/>
  <c r="BC86" i="12"/>
  <c r="BB86" i="12"/>
  <c r="BA86" i="12"/>
  <c r="AZ86" i="12"/>
  <c r="BS86" i="12" s="1"/>
  <c r="V85" i="12"/>
  <c r="U85" i="12"/>
  <c r="T85" i="12"/>
  <c r="S85" i="12"/>
  <c r="R85" i="12"/>
  <c r="Q85" i="12"/>
  <c r="P85" i="12"/>
  <c r="O85" i="12"/>
  <c r="N85" i="12"/>
  <c r="M85" i="12"/>
  <c r="L85" i="12"/>
  <c r="K85" i="12"/>
  <c r="J85" i="12"/>
  <c r="I85" i="12"/>
  <c r="H85" i="12"/>
  <c r="G85" i="12"/>
  <c r="F85" i="12"/>
  <c r="B85" i="12"/>
  <c r="A85" i="12"/>
  <c r="BS85" i="12"/>
  <c r="BQ85" i="12"/>
  <c r="BP85" i="12"/>
  <c r="BO85" i="12"/>
  <c r="BN85" i="12"/>
  <c r="BM85" i="12"/>
  <c r="BL85" i="12"/>
  <c r="BK85" i="12"/>
  <c r="BJ85" i="12"/>
  <c r="BI85" i="12"/>
  <c r="BH85" i="12"/>
  <c r="BG85" i="12"/>
  <c r="BF85" i="12"/>
  <c r="BE85" i="12"/>
  <c r="BD85" i="12"/>
  <c r="BC85" i="12"/>
  <c r="BB85" i="12"/>
  <c r="BA85" i="12"/>
  <c r="AZ85" i="12"/>
  <c r="X84" i="12"/>
  <c r="X85" i="12" s="1"/>
  <c r="W84" i="12"/>
  <c r="W85" i="12" s="1"/>
  <c r="J133" i="6" s="1"/>
  <c r="B84" i="12"/>
  <c r="A84" i="12"/>
  <c r="BM84" i="12"/>
  <c r="BH84" i="12"/>
  <c r="BD84" i="12"/>
  <c r="V83" i="12"/>
  <c r="U83" i="12"/>
  <c r="T83" i="12"/>
  <c r="S83" i="12"/>
  <c r="R83" i="12"/>
  <c r="Q83" i="12"/>
  <c r="P83" i="12"/>
  <c r="O83" i="12"/>
  <c r="N83" i="12"/>
  <c r="M83" i="12"/>
  <c r="L83" i="12"/>
  <c r="K83" i="12"/>
  <c r="J83" i="12"/>
  <c r="I83" i="12"/>
  <c r="H83" i="12"/>
  <c r="G83" i="12"/>
  <c r="F83" i="12"/>
  <c r="B83" i="12"/>
  <c r="A83" i="12"/>
  <c r="BQ83" i="12"/>
  <c r="BP83" i="12"/>
  <c r="BO83" i="12"/>
  <c r="BN83" i="12"/>
  <c r="BM83" i="12"/>
  <c r="BL83" i="12"/>
  <c r="BK83" i="12"/>
  <c r="BJ83" i="12"/>
  <c r="BI83" i="12"/>
  <c r="BH83" i="12"/>
  <c r="BG83" i="12"/>
  <c r="BF83" i="12"/>
  <c r="BE83" i="12"/>
  <c r="BD83" i="12"/>
  <c r="BC83" i="12"/>
  <c r="BB83" i="12"/>
  <c r="BA83" i="12"/>
  <c r="Y82" i="12"/>
  <c r="Y84" i="12"/>
  <c r="X82" i="12"/>
  <c r="X83" i="12"/>
  <c r="W82" i="12"/>
  <c r="W83" i="12"/>
  <c r="J132" i="6" s="1"/>
  <c r="B82" i="12"/>
  <c r="A82" i="12"/>
  <c r="BQ82" i="12"/>
  <c r="BP82" i="12"/>
  <c r="BO82" i="12"/>
  <c r="BN82" i="12"/>
  <c r="BM82" i="12"/>
  <c r="BL82" i="12"/>
  <c r="BK82" i="12"/>
  <c r="BJ82" i="12"/>
  <c r="BI82" i="12"/>
  <c r="BH82" i="12"/>
  <c r="BG82" i="12"/>
  <c r="BF82" i="12"/>
  <c r="BE82" i="12"/>
  <c r="BD82" i="12"/>
  <c r="BC82" i="12"/>
  <c r="BB82" i="12"/>
  <c r="BA82" i="12"/>
  <c r="AZ82" i="12"/>
  <c r="V81" i="12"/>
  <c r="U81" i="12"/>
  <c r="T81" i="12"/>
  <c r="S81" i="12"/>
  <c r="R81" i="12"/>
  <c r="Q81" i="12"/>
  <c r="P81" i="12"/>
  <c r="O81" i="12"/>
  <c r="N81" i="12"/>
  <c r="M81" i="12"/>
  <c r="L81" i="12"/>
  <c r="K81" i="12"/>
  <c r="J81" i="12"/>
  <c r="I81" i="12"/>
  <c r="H81" i="12"/>
  <c r="G81" i="12"/>
  <c r="F81" i="12"/>
  <c r="B81" i="12"/>
  <c r="A81" i="12"/>
  <c r="BL81" i="12"/>
  <c r="BH81" i="12"/>
  <c r="BD81" i="12"/>
  <c r="BB81" i="12"/>
  <c r="X80" i="12"/>
  <c r="X81" i="12" s="1"/>
  <c r="W80" i="12"/>
  <c r="W81" i="12" s="1"/>
  <c r="J131" i="6" s="1"/>
  <c r="B80" i="12"/>
  <c r="A80" i="12"/>
  <c r="BQ80" i="12"/>
  <c r="BP80" i="12"/>
  <c r="BO80" i="12"/>
  <c r="BN80" i="12"/>
  <c r="BM80" i="12"/>
  <c r="BL80" i="12"/>
  <c r="BK80" i="12"/>
  <c r="BJ80" i="12"/>
  <c r="BI80" i="12"/>
  <c r="BH80" i="12"/>
  <c r="BG80" i="12"/>
  <c r="BF80" i="12"/>
  <c r="BE80" i="12"/>
  <c r="BD80" i="12"/>
  <c r="BC80" i="12"/>
  <c r="BB80" i="12"/>
  <c r="BA80" i="12"/>
  <c r="V79" i="12"/>
  <c r="U79" i="12"/>
  <c r="T79" i="12"/>
  <c r="S79" i="12"/>
  <c r="R79" i="12"/>
  <c r="Q79" i="12"/>
  <c r="P79" i="12"/>
  <c r="O79" i="12"/>
  <c r="N79" i="12"/>
  <c r="M79" i="12"/>
  <c r="L79" i="12"/>
  <c r="K79" i="12"/>
  <c r="J79" i="12"/>
  <c r="I79" i="12"/>
  <c r="H79" i="12"/>
  <c r="G79" i="12"/>
  <c r="F79" i="12"/>
  <c r="B79" i="12"/>
  <c r="A79" i="12"/>
  <c r="BQ79" i="12"/>
  <c r="BP79" i="12"/>
  <c r="BO79" i="12"/>
  <c r="BN79" i="12"/>
  <c r="BM79" i="12"/>
  <c r="BL79" i="12"/>
  <c r="BK79" i="12"/>
  <c r="BJ79" i="12"/>
  <c r="BI79" i="12"/>
  <c r="BH79" i="12"/>
  <c r="BG79" i="12"/>
  <c r="BF79" i="12"/>
  <c r="BE79" i="12"/>
  <c r="BD79" i="12"/>
  <c r="BC79" i="12"/>
  <c r="BB79" i="12"/>
  <c r="BA79" i="12"/>
  <c r="AZ79" i="12"/>
  <c r="AV79" i="12"/>
  <c r="Y78" i="12"/>
  <c r="Y80" i="12" s="1"/>
  <c r="X78" i="12"/>
  <c r="X79" i="12" s="1"/>
  <c r="W78" i="12"/>
  <c r="W79" i="12" s="1"/>
  <c r="J130" i="6" s="1"/>
  <c r="B78" i="12"/>
  <c r="A78" i="12"/>
  <c r="V77" i="12"/>
  <c r="U77" i="12"/>
  <c r="T77" i="12"/>
  <c r="S77" i="12"/>
  <c r="R77" i="12"/>
  <c r="Q77" i="12"/>
  <c r="P77" i="12"/>
  <c r="O77" i="12"/>
  <c r="N77" i="12"/>
  <c r="M77" i="12"/>
  <c r="L77" i="12"/>
  <c r="K77" i="12"/>
  <c r="J77" i="12"/>
  <c r="I77" i="12"/>
  <c r="H77" i="12"/>
  <c r="G77" i="12"/>
  <c r="F77" i="12"/>
  <c r="B77" i="12"/>
  <c r="A77" i="12"/>
  <c r="BQ77" i="12"/>
  <c r="BP77" i="12"/>
  <c r="BO77" i="12"/>
  <c r="BN77" i="12"/>
  <c r="BM77" i="12"/>
  <c r="BL77" i="12"/>
  <c r="BK77" i="12"/>
  <c r="BJ77" i="12"/>
  <c r="BI77" i="12"/>
  <c r="BH77" i="12"/>
  <c r="BG77" i="12"/>
  <c r="BF77" i="12"/>
  <c r="BE77" i="12"/>
  <c r="BD77" i="12"/>
  <c r="BC77" i="12"/>
  <c r="BB77" i="12"/>
  <c r="BA77" i="12"/>
  <c r="X76" i="12"/>
  <c r="X77" i="12"/>
  <c r="W76" i="12"/>
  <c r="W77" i="12"/>
  <c r="J129" i="6" s="1"/>
  <c r="B76" i="12"/>
  <c r="A76" i="12"/>
  <c r="BQ76" i="12"/>
  <c r="BP76" i="12"/>
  <c r="BO76" i="12"/>
  <c r="BN76" i="12"/>
  <c r="BM76" i="12"/>
  <c r="BL76" i="12"/>
  <c r="BK76" i="12"/>
  <c r="BJ76" i="12"/>
  <c r="BI76" i="12"/>
  <c r="BH76" i="12"/>
  <c r="BG76" i="12"/>
  <c r="BF76" i="12"/>
  <c r="BE76" i="12"/>
  <c r="BD76" i="12"/>
  <c r="BC76" i="12"/>
  <c r="BB76" i="12"/>
  <c r="BA76" i="12"/>
  <c r="AY76" i="12"/>
  <c r="V75" i="12"/>
  <c r="U75" i="12"/>
  <c r="T75" i="12"/>
  <c r="S75" i="12"/>
  <c r="R75" i="12"/>
  <c r="Q75" i="12"/>
  <c r="P75" i="12"/>
  <c r="O75" i="12"/>
  <c r="N75" i="12"/>
  <c r="M75" i="12"/>
  <c r="L75" i="12"/>
  <c r="K75" i="12"/>
  <c r="J75" i="12"/>
  <c r="I75" i="12"/>
  <c r="H75" i="12"/>
  <c r="G75" i="12"/>
  <c r="F75" i="12"/>
  <c r="B75" i="12"/>
  <c r="A75" i="12"/>
  <c r="BQ75" i="12"/>
  <c r="BQ72" i="12"/>
  <c r="BP75" i="12"/>
  <c r="BP72" i="12"/>
  <c r="BO75" i="12"/>
  <c r="BO69" i="12"/>
  <c r="BN75" i="12"/>
  <c r="BN69" i="12"/>
  <c r="BM75" i="12"/>
  <c r="BM72" i="12"/>
  <c r="BL75" i="12"/>
  <c r="BL72" i="12"/>
  <c r="BK75" i="12"/>
  <c r="BJ75" i="12"/>
  <c r="BJ69" i="12" s="1"/>
  <c r="BI75" i="12"/>
  <c r="BI72" i="12" s="1"/>
  <c r="BH75" i="12"/>
  <c r="BH69" i="12" s="1"/>
  <c r="BG75" i="12"/>
  <c r="BG72" i="12" s="1"/>
  <c r="BF75" i="12"/>
  <c r="BF69" i="12"/>
  <c r="BE75" i="12"/>
  <c r="BE72" i="12"/>
  <c r="BD75" i="12"/>
  <c r="BD69" i="12"/>
  <c r="BC75" i="12"/>
  <c r="BB75" i="12"/>
  <c r="BB69" i="12" s="1"/>
  <c r="BA75" i="12"/>
  <c r="BA72" i="12" s="1"/>
  <c r="Y74" i="12"/>
  <c r="Y76" i="12" s="1"/>
  <c r="X74" i="12"/>
  <c r="X75" i="12" s="1"/>
  <c r="W74" i="12"/>
  <c r="W75" i="12" s="1"/>
  <c r="J128" i="6" s="1"/>
  <c r="B74" i="12"/>
  <c r="A74" i="12"/>
  <c r="BQ74" i="12"/>
  <c r="AZ74" i="12"/>
  <c r="BS74" i="12" s="1"/>
  <c r="V73" i="12"/>
  <c r="U73" i="12"/>
  <c r="T73" i="12"/>
  <c r="S73" i="12"/>
  <c r="R73" i="12"/>
  <c r="Q73" i="12"/>
  <c r="P73" i="12"/>
  <c r="O73" i="12"/>
  <c r="N73" i="12"/>
  <c r="M73" i="12"/>
  <c r="L73" i="12"/>
  <c r="K73" i="12"/>
  <c r="J73" i="12"/>
  <c r="I73" i="12"/>
  <c r="H73" i="12"/>
  <c r="G73" i="12"/>
  <c r="F73" i="12"/>
  <c r="B73" i="12"/>
  <c r="A73" i="12"/>
  <c r="BS73" i="12"/>
  <c r="BQ73" i="12"/>
  <c r="BP73" i="12"/>
  <c r="BO73" i="12"/>
  <c r="BN73" i="12"/>
  <c r="BM73" i="12"/>
  <c r="BL73" i="12"/>
  <c r="BK73" i="12"/>
  <c r="BJ73" i="12"/>
  <c r="BI73" i="12"/>
  <c r="BH73" i="12"/>
  <c r="BG73" i="12"/>
  <c r="BF73" i="12"/>
  <c r="BE73" i="12"/>
  <c r="BD73" i="12"/>
  <c r="BC73" i="12"/>
  <c r="BB73" i="12"/>
  <c r="BA73" i="12"/>
  <c r="AZ73" i="12"/>
  <c r="X72" i="12"/>
  <c r="X73" i="12" s="1"/>
  <c r="W72" i="12"/>
  <c r="W73" i="12" s="1"/>
  <c r="J127" i="6" s="1"/>
  <c r="B72" i="12"/>
  <c r="A72" i="12"/>
  <c r="BO72" i="12"/>
  <c r="BK72" i="12"/>
  <c r="BC72" i="12"/>
  <c r="V71" i="12"/>
  <c r="U71" i="12"/>
  <c r="T71" i="12"/>
  <c r="S71" i="12"/>
  <c r="R71" i="12"/>
  <c r="Q71" i="12"/>
  <c r="P71" i="12"/>
  <c r="O71" i="12"/>
  <c r="N71" i="12"/>
  <c r="M71" i="12"/>
  <c r="L71" i="12"/>
  <c r="K71" i="12"/>
  <c r="J71" i="12"/>
  <c r="I71" i="12"/>
  <c r="H71" i="12"/>
  <c r="G71" i="12"/>
  <c r="F71" i="12"/>
  <c r="B71" i="12"/>
  <c r="A71" i="12"/>
  <c r="BQ71" i="12"/>
  <c r="BP71" i="12"/>
  <c r="BO71" i="12"/>
  <c r="BN71" i="12"/>
  <c r="BM71" i="12"/>
  <c r="BL71" i="12"/>
  <c r="BK71" i="12"/>
  <c r="BJ71" i="12"/>
  <c r="BI71" i="12"/>
  <c r="BH71" i="12"/>
  <c r="BG71" i="12"/>
  <c r="BF71" i="12"/>
  <c r="BE71" i="12"/>
  <c r="BD71" i="12"/>
  <c r="BC71" i="12"/>
  <c r="BB71" i="12"/>
  <c r="BA71" i="12"/>
  <c r="Y70" i="12"/>
  <c r="Y72" i="12"/>
  <c r="X70" i="12"/>
  <c r="X71" i="12"/>
  <c r="W70" i="12"/>
  <c r="W71" i="12"/>
  <c r="J126" i="6" s="1"/>
  <c r="B70" i="12"/>
  <c r="A70" i="12"/>
  <c r="BQ70" i="12"/>
  <c r="BP70" i="12"/>
  <c r="BO70" i="12"/>
  <c r="BN70" i="12"/>
  <c r="BM70" i="12"/>
  <c r="BL70" i="12"/>
  <c r="BK70" i="12"/>
  <c r="BJ70" i="12"/>
  <c r="BI70" i="12"/>
  <c r="BH70" i="12"/>
  <c r="BG70" i="12"/>
  <c r="BF70" i="12"/>
  <c r="BE70" i="12"/>
  <c r="BD70" i="12"/>
  <c r="BC70" i="12"/>
  <c r="BB70" i="12"/>
  <c r="BA70" i="12"/>
  <c r="AZ70" i="12"/>
  <c r="V69" i="12"/>
  <c r="U69" i="12"/>
  <c r="T69" i="12"/>
  <c r="S69" i="12"/>
  <c r="R69" i="12"/>
  <c r="Q69" i="12"/>
  <c r="P69" i="12"/>
  <c r="O69" i="12"/>
  <c r="N69" i="12"/>
  <c r="M69" i="12"/>
  <c r="L69" i="12"/>
  <c r="K69" i="12"/>
  <c r="J69" i="12"/>
  <c r="I69" i="12"/>
  <c r="H69" i="12"/>
  <c r="G69" i="12"/>
  <c r="F69" i="12"/>
  <c r="B69" i="12"/>
  <c r="A69" i="12"/>
  <c r="BQ69" i="12"/>
  <c r="BM69" i="12"/>
  <c r="BL69" i="12"/>
  <c r="BK69" i="12"/>
  <c r="BC69" i="12"/>
  <c r="X68" i="12"/>
  <c r="X69" i="12"/>
  <c r="W68" i="12"/>
  <c r="W69" i="12"/>
  <c r="B68" i="12"/>
  <c r="A68" i="12"/>
  <c r="BQ68" i="12"/>
  <c r="BP68" i="12"/>
  <c r="BO68" i="12"/>
  <c r="BN68" i="12"/>
  <c r="BM68" i="12"/>
  <c r="BL68" i="12"/>
  <c r="BK68" i="12"/>
  <c r="BJ68" i="12"/>
  <c r="BI68" i="12"/>
  <c r="BH68" i="12"/>
  <c r="BG68" i="12"/>
  <c r="BF68" i="12"/>
  <c r="BE68" i="12"/>
  <c r="BD68" i="12"/>
  <c r="BC68" i="12"/>
  <c r="BB68" i="12"/>
  <c r="BA68" i="12"/>
  <c r="V67" i="12"/>
  <c r="U67" i="12"/>
  <c r="T67" i="12"/>
  <c r="S67" i="12"/>
  <c r="R67" i="12"/>
  <c r="Q67" i="12"/>
  <c r="P67" i="12"/>
  <c r="O67" i="12"/>
  <c r="N67" i="12"/>
  <c r="M67" i="12"/>
  <c r="L67" i="12"/>
  <c r="K67" i="12"/>
  <c r="J67" i="12"/>
  <c r="I67" i="12"/>
  <c r="H67" i="12"/>
  <c r="G67" i="12"/>
  <c r="F67" i="12"/>
  <c r="B67" i="12"/>
  <c r="A67" i="12"/>
  <c r="BQ67" i="12"/>
  <c r="BP67" i="12"/>
  <c r="BO67" i="12"/>
  <c r="BN67" i="12"/>
  <c r="BM67" i="12"/>
  <c r="BL67" i="12"/>
  <c r="BK67" i="12"/>
  <c r="BJ67" i="12"/>
  <c r="BI67" i="12"/>
  <c r="BH67" i="12"/>
  <c r="BG67" i="12"/>
  <c r="BF67" i="12"/>
  <c r="BE67" i="12"/>
  <c r="BD67" i="12"/>
  <c r="BC67" i="12"/>
  <c r="BB67" i="12"/>
  <c r="BA67" i="12"/>
  <c r="AZ67" i="12"/>
  <c r="AV67" i="12"/>
  <c r="Y66" i="12"/>
  <c r="Y68" i="12"/>
  <c r="X66" i="12"/>
  <c r="X67" i="12"/>
  <c r="W66" i="12"/>
  <c r="W67" i="12"/>
  <c r="J124" i="6" s="1"/>
  <c r="B66" i="12"/>
  <c r="A66" i="12"/>
  <c r="V65" i="12"/>
  <c r="U65" i="12"/>
  <c r="T65" i="12"/>
  <c r="S65" i="12"/>
  <c r="R65" i="12"/>
  <c r="Q65" i="12"/>
  <c r="P65" i="12"/>
  <c r="O65" i="12"/>
  <c r="N65" i="12"/>
  <c r="M65" i="12"/>
  <c r="L65" i="12"/>
  <c r="K65" i="12"/>
  <c r="J65" i="12"/>
  <c r="I65" i="12"/>
  <c r="H65" i="12"/>
  <c r="G65" i="12"/>
  <c r="F65" i="12"/>
  <c r="B65" i="12"/>
  <c r="A65" i="12"/>
  <c r="BQ65" i="12"/>
  <c r="BP65" i="12"/>
  <c r="BO65" i="12"/>
  <c r="BN65" i="12"/>
  <c r="BM65" i="12"/>
  <c r="BL65" i="12"/>
  <c r="BK65" i="12"/>
  <c r="BJ65" i="12"/>
  <c r="BI65" i="12"/>
  <c r="BH65" i="12"/>
  <c r="BG65" i="12"/>
  <c r="BF65" i="12"/>
  <c r="BE65" i="12"/>
  <c r="BD65" i="12"/>
  <c r="BC65" i="12"/>
  <c r="BB65" i="12"/>
  <c r="BA65" i="12"/>
  <c r="X64" i="12"/>
  <c r="X65" i="12" s="1"/>
  <c r="W64" i="12"/>
  <c r="W65" i="12" s="1"/>
  <c r="J123" i="6" s="1"/>
  <c r="B64" i="12"/>
  <c r="A64" i="12"/>
  <c r="BQ64" i="12"/>
  <c r="BP64" i="12"/>
  <c r="BO64" i="12"/>
  <c r="BN64" i="12"/>
  <c r="BM64" i="12"/>
  <c r="BL64" i="12"/>
  <c r="BK64" i="12"/>
  <c r="BJ64" i="12"/>
  <c r="BI64" i="12"/>
  <c r="BH64" i="12"/>
  <c r="BG64" i="12"/>
  <c r="BF64" i="12"/>
  <c r="BE64" i="12"/>
  <c r="BD64" i="12"/>
  <c r="BC64" i="12"/>
  <c r="BB64" i="12"/>
  <c r="BA64" i="12"/>
  <c r="AY64" i="12"/>
  <c r="V63" i="12"/>
  <c r="U63" i="12"/>
  <c r="T63" i="12"/>
  <c r="S63" i="12"/>
  <c r="R63" i="12"/>
  <c r="Q63" i="12"/>
  <c r="P63" i="12"/>
  <c r="O63" i="12"/>
  <c r="N63" i="12"/>
  <c r="M63" i="12"/>
  <c r="L63" i="12"/>
  <c r="K63" i="12"/>
  <c r="J63" i="12"/>
  <c r="I63" i="12"/>
  <c r="H63" i="12"/>
  <c r="G63" i="12"/>
  <c r="F63" i="12"/>
  <c r="B63" i="12"/>
  <c r="A63" i="12"/>
  <c r="BQ63" i="12"/>
  <c r="BQ60" i="12" s="1"/>
  <c r="BP63" i="12"/>
  <c r="BP60" i="12" s="1"/>
  <c r="BO63" i="12"/>
  <c r="BO56" i="12" s="1"/>
  <c r="BN63" i="12"/>
  <c r="BN60" i="12" s="1"/>
  <c r="BM63" i="12"/>
  <c r="BM60" i="12" s="1"/>
  <c r="BL63" i="12"/>
  <c r="BL56" i="12" s="1"/>
  <c r="BK63" i="12"/>
  <c r="BK56" i="12" s="1"/>
  <c r="BJ63" i="12"/>
  <c r="BJ60" i="12" s="1"/>
  <c r="BI63" i="12"/>
  <c r="BI60" i="12" s="1"/>
  <c r="BH63" i="12"/>
  <c r="BH60" i="12" s="1"/>
  <c r="BG63" i="12"/>
  <c r="BG60" i="12" s="1"/>
  <c r="BF63" i="12"/>
  <c r="BE63" i="12"/>
  <c r="BE60" i="12"/>
  <c r="BD63" i="12"/>
  <c r="BD60" i="12"/>
  <c r="BC63" i="12"/>
  <c r="BB63" i="12"/>
  <c r="BB60" i="12" s="1"/>
  <c r="BA63" i="12"/>
  <c r="BA60" i="12" s="1"/>
  <c r="Y62" i="12"/>
  <c r="Y64" i="12" s="1"/>
  <c r="X62" i="12"/>
  <c r="X63" i="12" s="1"/>
  <c r="W62" i="12"/>
  <c r="W63" i="12" s="1"/>
  <c r="J122" i="6" s="1"/>
  <c r="B62" i="12"/>
  <c r="A62" i="12"/>
  <c r="BQ62" i="12"/>
  <c r="BP62" i="12"/>
  <c r="BO62" i="12"/>
  <c r="BN62" i="12"/>
  <c r="BM62" i="12"/>
  <c r="BL62" i="12"/>
  <c r="BK62" i="12"/>
  <c r="BJ62" i="12"/>
  <c r="BI62" i="12"/>
  <c r="BH62" i="12"/>
  <c r="BG62" i="12"/>
  <c r="BF62" i="12"/>
  <c r="BE62" i="12"/>
  <c r="BD62" i="12"/>
  <c r="BC62" i="12"/>
  <c r="BB62" i="12"/>
  <c r="BA62" i="12"/>
  <c r="AZ62" i="12"/>
  <c r="BS62" i="12" s="1"/>
  <c r="F61" i="12"/>
  <c r="G61" i="12" s="1"/>
  <c r="H61" i="12" s="1"/>
  <c r="I61" i="12" s="1"/>
  <c r="J61" i="12" s="1"/>
  <c r="K61" i="12" s="1"/>
  <c r="L61" i="12" s="1"/>
  <c r="M61" i="12" s="1"/>
  <c r="N61" i="12" s="1"/>
  <c r="O61" i="12" s="1"/>
  <c r="P61" i="12" s="1"/>
  <c r="Q61" i="12" s="1"/>
  <c r="R61" i="12" s="1"/>
  <c r="S61" i="12" s="1"/>
  <c r="T61" i="12" s="1"/>
  <c r="U61" i="12" s="1"/>
  <c r="V61" i="12" s="1"/>
  <c r="BS61" i="12"/>
  <c r="BQ61" i="12"/>
  <c r="BP61" i="12"/>
  <c r="BO61" i="12"/>
  <c r="BN61" i="12"/>
  <c r="BM61" i="12"/>
  <c r="BL61" i="12"/>
  <c r="BK61" i="12"/>
  <c r="BJ61" i="12"/>
  <c r="BI61" i="12"/>
  <c r="BH61" i="12"/>
  <c r="BG61" i="12"/>
  <c r="BF61" i="12"/>
  <c r="BE61" i="12"/>
  <c r="BD61" i="12"/>
  <c r="BC61" i="12"/>
  <c r="BB61" i="12"/>
  <c r="BA61" i="12"/>
  <c r="AZ61" i="12"/>
  <c r="BO60" i="12"/>
  <c r="BF60" i="12"/>
  <c r="BQ58" i="12"/>
  <c r="BP58" i="12"/>
  <c r="BO58" i="12"/>
  <c r="BN58" i="12"/>
  <c r="BM58" i="12"/>
  <c r="BL58" i="12"/>
  <c r="BK58" i="12"/>
  <c r="BJ58" i="12"/>
  <c r="BI58" i="12"/>
  <c r="BH58" i="12"/>
  <c r="BG58" i="12"/>
  <c r="BF58" i="12"/>
  <c r="BE58" i="12"/>
  <c r="BD58" i="12"/>
  <c r="BC58" i="12"/>
  <c r="BB58" i="12"/>
  <c r="BA58" i="12"/>
  <c r="BQ57" i="12"/>
  <c r="BP57" i="12"/>
  <c r="BO57" i="12"/>
  <c r="BN57" i="12"/>
  <c r="BM57" i="12"/>
  <c r="BL57" i="12"/>
  <c r="BK57" i="12"/>
  <c r="BJ57" i="12"/>
  <c r="BI57" i="12"/>
  <c r="BH57" i="12"/>
  <c r="BG57" i="12"/>
  <c r="BF57" i="12"/>
  <c r="BE57" i="12"/>
  <c r="BD57" i="12"/>
  <c r="BC57" i="12"/>
  <c r="BB57" i="12"/>
  <c r="BA57" i="12"/>
  <c r="AZ57" i="12"/>
  <c r="BN56" i="12"/>
  <c r="BF56" i="12"/>
  <c r="Z56" i="12"/>
  <c r="AA56" i="12"/>
  <c r="X56" i="12"/>
  <c r="Y56" i="12"/>
  <c r="V56" i="12"/>
  <c r="W56" i="12"/>
  <c r="M56" i="12"/>
  <c r="N56" i="12"/>
  <c r="K56" i="12"/>
  <c r="L56" i="12"/>
  <c r="I56" i="12"/>
  <c r="J56" i="12"/>
  <c r="H141" i="6" s="1"/>
  <c r="BQ55" i="12"/>
  <c r="BP55" i="12"/>
  <c r="BO55" i="12"/>
  <c r="BN55" i="12"/>
  <c r="BM55" i="12"/>
  <c r="BL55" i="12"/>
  <c r="BK55" i="12"/>
  <c r="BJ55" i="12"/>
  <c r="BI55" i="12"/>
  <c r="BH55" i="12"/>
  <c r="BG55" i="12"/>
  <c r="BF55" i="12"/>
  <c r="BE55" i="12"/>
  <c r="BD55" i="12"/>
  <c r="BC55" i="12"/>
  <c r="BB55" i="12"/>
  <c r="BA55" i="12"/>
  <c r="Z55" i="12"/>
  <c r="AA55" i="12"/>
  <c r="X55" i="12"/>
  <c r="Y55" i="12"/>
  <c r="V55" i="12"/>
  <c r="W55" i="12"/>
  <c r="I140" i="6" s="1"/>
  <c r="M55" i="12"/>
  <c r="N55" i="12" s="1"/>
  <c r="K55" i="12"/>
  <c r="L55" i="12" s="1"/>
  <c r="I55" i="12"/>
  <c r="J55" i="12" s="1"/>
  <c r="H140" i="6" s="1"/>
  <c r="B55" i="12"/>
  <c r="A55" i="12"/>
  <c r="BQ54" i="12"/>
  <c r="BP54" i="12"/>
  <c r="BO54" i="12"/>
  <c r="BN54" i="12"/>
  <c r="BM54" i="12"/>
  <c r="BL54" i="12"/>
  <c r="BK54" i="12"/>
  <c r="BJ54" i="12"/>
  <c r="BI54" i="12"/>
  <c r="BH54" i="12"/>
  <c r="BG54" i="12"/>
  <c r="BF54" i="12"/>
  <c r="BE54" i="12"/>
  <c r="BD54" i="12"/>
  <c r="BC54" i="12"/>
  <c r="BB54" i="12"/>
  <c r="BA54" i="12"/>
  <c r="AZ54" i="12"/>
  <c r="AV54" i="12"/>
  <c r="Z54" i="12"/>
  <c r="AA54" i="12" s="1"/>
  <c r="X54" i="12"/>
  <c r="Y54" i="12" s="1"/>
  <c r="V54" i="12"/>
  <c r="W54" i="12" s="1"/>
  <c r="M54" i="12"/>
  <c r="N54" i="12" s="1"/>
  <c r="K54" i="12"/>
  <c r="L54" i="12" s="1"/>
  <c r="I54" i="12"/>
  <c r="J54" i="12" s="1"/>
  <c r="Z53" i="12"/>
  <c r="AA53" i="12" s="1"/>
  <c r="X53" i="12"/>
  <c r="Y53" i="12" s="1"/>
  <c r="V53" i="12"/>
  <c r="W53" i="12" s="1"/>
  <c r="I138" i="6" s="1"/>
  <c r="M53" i="12"/>
  <c r="N53" i="12"/>
  <c r="K53" i="12"/>
  <c r="L53" i="12"/>
  <c r="I53" i="12"/>
  <c r="J53" i="12"/>
  <c r="B53" i="12"/>
  <c r="A53" i="12"/>
  <c r="BQ52" i="12"/>
  <c r="BP52" i="12"/>
  <c r="BO52" i="12"/>
  <c r="BN52" i="12"/>
  <c r="BM52" i="12"/>
  <c r="BL52" i="12"/>
  <c r="BK52" i="12"/>
  <c r="BJ52" i="12"/>
  <c r="BI52" i="12"/>
  <c r="BH52" i="12"/>
  <c r="BG52" i="12"/>
  <c r="BF52" i="12"/>
  <c r="BE52" i="12"/>
  <c r="BD52" i="12"/>
  <c r="BC52" i="12"/>
  <c r="BB52" i="12"/>
  <c r="BA52" i="12"/>
  <c r="Z52" i="12"/>
  <c r="AA52" i="12" s="1"/>
  <c r="X52" i="12"/>
  <c r="Y52" i="12" s="1"/>
  <c r="V52" i="12"/>
  <c r="W52" i="12" s="1"/>
  <c r="M52" i="12"/>
  <c r="N52" i="12" s="1"/>
  <c r="K52" i="12"/>
  <c r="L52" i="12" s="1"/>
  <c r="I52" i="12"/>
  <c r="J52" i="12" s="1"/>
  <c r="BQ51" i="12"/>
  <c r="BP51" i="12"/>
  <c r="BO51" i="12"/>
  <c r="BN51" i="12"/>
  <c r="BM51" i="12"/>
  <c r="BL51" i="12"/>
  <c r="BK51" i="12"/>
  <c r="BJ51" i="12"/>
  <c r="BI51" i="12"/>
  <c r="BH51" i="12"/>
  <c r="BG51" i="12"/>
  <c r="BF51" i="12"/>
  <c r="BE51" i="12"/>
  <c r="BD51" i="12"/>
  <c r="BC51" i="12"/>
  <c r="BB51" i="12"/>
  <c r="BA51" i="12"/>
  <c r="AY51" i="12"/>
  <c r="Z51" i="12"/>
  <c r="AA51" i="12" s="1"/>
  <c r="X51" i="12"/>
  <c r="Y51" i="12" s="1"/>
  <c r="V51" i="12"/>
  <c r="W51" i="12" s="1"/>
  <c r="I136" i="6" s="1"/>
  <c r="M51" i="12"/>
  <c r="N51" i="12"/>
  <c r="K51" i="12"/>
  <c r="L51" i="12"/>
  <c r="I51" i="12"/>
  <c r="J51" i="12"/>
  <c r="B51" i="12"/>
  <c r="A51" i="12"/>
  <c r="BQ50" i="12"/>
  <c r="BQ47" i="12"/>
  <c r="BP50" i="12"/>
  <c r="BP47" i="12"/>
  <c r="BO50" i="12"/>
  <c r="BN50" i="12"/>
  <c r="BN44" i="12" s="1"/>
  <c r="BM50" i="12"/>
  <c r="BM47" i="12" s="1"/>
  <c r="BL50" i="12"/>
  <c r="BL47" i="12"/>
  <c r="BK50" i="12"/>
  <c r="BJ50" i="12"/>
  <c r="BJ47" i="12" s="1"/>
  <c r="BI50" i="12"/>
  <c r="BI47" i="12" s="1"/>
  <c r="BH50" i="12"/>
  <c r="BH47" i="12" s="1"/>
  <c r="BG50" i="12"/>
  <c r="BG44" i="12" s="1"/>
  <c r="BF50" i="12"/>
  <c r="BF44" i="12" s="1"/>
  <c r="BE50" i="12"/>
  <c r="BE44" i="12" s="1"/>
  <c r="BD50" i="12"/>
  <c r="BD47" i="12"/>
  <c r="BC50" i="12"/>
  <c r="BB50" i="12"/>
  <c r="BB47" i="12" s="1"/>
  <c r="BA50" i="12"/>
  <c r="Z50" i="12"/>
  <c r="AA50" i="12"/>
  <c r="X50" i="12"/>
  <c r="Y50" i="12"/>
  <c r="V50" i="12"/>
  <c r="W50" i="12"/>
  <c r="M50" i="12"/>
  <c r="N50" i="12"/>
  <c r="K50" i="12"/>
  <c r="L50" i="12"/>
  <c r="I50" i="12"/>
  <c r="J50" i="12"/>
  <c r="H135" i="6" s="1"/>
  <c r="BQ49" i="12"/>
  <c r="BP49" i="12"/>
  <c r="BO49" i="12"/>
  <c r="BN49" i="12"/>
  <c r="BM49" i="12"/>
  <c r="BL49" i="12"/>
  <c r="BK49" i="12"/>
  <c r="BJ49" i="12"/>
  <c r="BI49" i="12"/>
  <c r="BH49" i="12"/>
  <c r="BG49" i="12"/>
  <c r="BF49" i="12"/>
  <c r="BE49" i="12"/>
  <c r="BD49" i="12"/>
  <c r="BC49" i="12"/>
  <c r="BB49" i="12"/>
  <c r="BA49" i="12"/>
  <c r="AZ49" i="12"/>
  <c r="BS49" i="12"/>
  <c r="Z49" i="12"/>
  <c r="AA49" i="12"/>
  <c r="X49" i="12"/>
  <c r="Y49" i="12"/>
  <c r="V49" i="12"/>
  <c r="W49" i="12"/>
  <c r="I134" i="6" s="1"/>
  <c r="M49" i="12"/>
  <c r="N49" i="12" s="1"/>
  <c r="K49" i="12"/>
  <c r="L49" i="12" s="1"/>
  <c r="I49" i="12"/>
  <c r="J49" i="12" s="1"/>
  <c r="B49" i="12"/>
  <c r="A49" i="12"/>
  <c r="BS48" i="12"/>
  <c r="BQ48" i="12"/>
  <c r="BP48" i="12"/>
  <c r="BO48" i="12"/>
  <c r="BN48" i="12"/>
  <c r="BM48" i="12"/>
  <c r="BL48" i="12"/>
  <c r="BK48" i="12"/>
  <c r="BJ48" i="12"/>
  <c r="BI48" i="12"/>
  <c r="BH48" i="12"/>
  <c r="BG48" i="12"/>
  <c r="BF48" i="12"/>
  <c r="BE48" i="12"/>
  <c r="BD48" i="12"/>
  <c r="BC48" i="12"/>
  <c r="BB48" i="12"/>
  <c r="BA48" i="12"/>
  <c r="AZ48" i="12"/>
  <c r="Z48" i="12"/>
  <c r="AA48" i="12"/>
  <c r="X48" i="12"/>
  <c r="Y48" i="12"/>
  <c r="V48" i="12"/>
  <c r="W48" i="12"/>
  <c r="M48" i="12"/>
  <c r="N48" i="12"/>
  <c r="K48" i="12"/>
  <c r="L48" i="12"/>
  <c r="I48" i="12"/>
  <c r="J48" i="12"/>
  <c r="BK47" i="12"/>
  <c r="BE47" i="12"/>
  <c r="Z47" i="12"/>
  <c r="AA47" i="12"/>
  <c r="X47" i="12"/>
  <c r="Y47" i="12"/>
  <c r="V47" i="12"/>
  <c r="W47" i="12"/>
  <c r="I132" i="6" s="1"/>
  <c r="M47" i="12"/>
  <c r="N47" i="12" s="1"/>
  <c r="K47" i="12"/>
  <c r="L47" i="12" s="1"/>
  <c r="I47" i="12"/>
  <c r="J47" i="12" s="1"/>
  <c r="B47" i="12"/>
  <c r="A47" i="12"/>
  <c r="BQ46" i="12"/>
  <c r="BP46" i="12"/>
  <c r="BO46" i="12"/>
  <c r="BN46" i="12"/>
  <c r="BM46" i="12"/>
  <c r="BL46" i="12"/>
  <c r="BK46" i="12"/>
  <c r="BJ46" i="12"/>
  <c r="BI46" i="12"/>
  <c r="BH46" i="12"/>
  <c r="BG46" i="12"/>
  <c r="BF46" i="12"/>
  <c r="BE46" i="12"/>
  <c r="BD46" i="12"/>
  <c r="BC46" i="12"/>
  <c r="BB46" i="12"/>
  <c r="BA46" i="12"/>
  <c r="Z46" i="12"/>
  <c r="AA46" i="12"/>
  <c r="X46" i="12"/>
  <c r="Y46" i="12"/>
  <c r="V46" i="12"/>
  <c r="W46" i="12"/>
  <c r="M46" i="12"/>
  <c r="N46" i="12"/>
  <c r="K46" i="12"/>
  <c r="L46" i="12"/>
  <c r="I46" i="12"/>
  <c r="J46" i="12"/>
  <c r="H131" i="6" s="1"/>
  <c r="BQ45" i="12"/>
  <c r="BP45" i="12"/>
  <c r="BO45" i="12"/>
  <c r="BN45" i="12"/>
  <c r="BM45" i="12"/>
  <c r="BL45" i="12"/>
  <c r="BK45" i="12"/>
  <c r="BJ45" i="12"/>
  <c r="BI45" i="12"/>
  <c r="BH45" i="12"/>
  <c r="BG45" i="12"/>
  <c r="BF45" i="12"/>
  <c r="BE45" i="12"/>
  <c r="BD45" i="12"/>
  <c r="BC45" i="12"/>
  <c r="BB45" i="12"/>
  <c r="BA45" i="12"/>
  <c r="AZ45" i="12"/>
  <c r="Z45" i="12"/>
  <c r="AA45" i="12" s="1"/>
  <c r="X45" i="12"/>
  <c r="Y45" i="12" s="1"/>
  <c r="V45" i="12"/>
  <c r="W45" i="12" s="1"/>
  <c r="I130" i="6" s="1"/>
  <c r="M45" i="12"/>
  <c r="N45" i="12"/>
  <c r="K45" i="12"/>
  <c r="L45" i="12"/>
  <c r="I45" i="12"/>
  <c r="J45" i="12"/>
  <c r="B45" i="12"/>
  <c r="A45" i="12"/>
  <c r="BQ44" i="12"/>
  <c r="BM44" i="12"/>
  <c r="BK44" i="12"/>
  <c r="BI44" i="12"/>
  <c r="BB44" i="12"/>
  <c r="Z44" i="12"/>
  <c r="AA44" i="12"/>
  <c r="X44" i="12"/>
  <c r="Y44" i="12"/>
  <c r="V44" i="12"/>
  <c r="W44" i="12"/>
  <c r="M44" i="12"/>
  <c r="N44" i="12"/>
  <c r="K44" i="12"/>
  <c r="L44" i="12"/>
  <c r="I44" i="12"/>
  <c r="J44" i="12"/>
  <c r="H129" i="6" s="1"/>
  <c r="BQ43" i="12"/>
  <c r="BP43" i="12"/>
  <c r="BO43" i="12"/>
  <c r="BN43" i="12"/>
  <c r="BM43" i="12"/>
  <c r="BL43" i="12"/>
  <c r="BK43" i="12"/>
  <c r="BJ43" i="12"/>
  <c r="BI43" i="12"/>
  <c r="BH43" i="12"/>
  <c r="BG43" i="12"/>
  <c r="BF43" i="12"/>
  <c r="BE43" i="12"/>
  <c r="BD43" i="12"/>
  <c r="BC43" i="12"/>
  <c r="BB43" i="12"/>
  <c r="BA43" i="12"/>
  <c r="Z43" i="12"/>
  <c r="AA43" i="12"/>
  <c r="X43" i="12"/>
  <c r="Y43" i="12"/>
  <c r="V43" i="12"/>
  <c r="W43" i="12"/>
  <c r="M43" i="12"/>
  <c r="N43" i="12"/>
  <c r="K43" i="12"/>
  <c r="L43" i="12"/>
  <c r="I43" i="12"/>
  <c r="J43" i="12"/>
  <c r="B43" i="12"/>
  <c r="A43" i="12"/>
  <c r="BQ42" i="12"/>
  <c r="BP42" i="12"/>
  <c r="BO42" i="12"/>
  <c r="BN42" i="12"/>
  <c r="BM42" i="12"/>
  <c r="BL42" i="12"/>
  <c r="BK42" i="12"/>
  <c r="BJ42" i="12"/>
  <c r="BI42" i="12"/>
  <c r="BH42" i="12"/>
  <c r="BG42" i="12"/>
  <c r="BF42" i="12"/>
  <c r="BE42" i="12"/>
  <c r="BD42" i="12"/>
  <c r="BC42" i="12"/>
  <c r="BB42" i="12"/>
  <c r="BA42" i="12"/>
  <c r="AZ42" i="12"/>
  <c r="AV42" i="12"/>
  <c r="Z42" i="12"/>
  <c r="AA42" i="12" s="1"/>
  <c r="X42" i="12"/>
  <c r="Y42" i="12" s="1"/>
  <c r="V42" i="12"/>
  <c r="W42" i="12" s="1"/>
  <c r="M42" i="12"/>
  <c r="N42" i="12" s="1"/>
  <c r="K42" i="12"/>
  <c r="L42" i="12" s="1"/>
  <c r="I42" i="12"/>
  <c r="J42" i="12" s="1"/>
  <c r="Z41" i="12"/>
  <c r="AA41" i="12" s="1"/>
  <c r="X41" i="12"/>
  <c r="Y41" i="12" s="1"/>
  <c r="V41" i="12"/>
  <c r="W41" i="12" s="1"/>
  <c r="M41" i="12"/>
  <c r="N41" i="12" s="1"/>
  <c r="K41" i="12"/>
  <c r="L41" i="12" s="1"/>
  <c r="I41" i="12"/>
  <c r="J41" i="12" s="1"/>
  <c r="H126" i="6" s="1"/>
  <c r="B41" i="12"/>
  <c r="A41" i="12"/>
  <c r="BQ40" i="12"/>
  <c r="BP40" i="12"/>
  <c r="BO40" i="12"/>
  <c r="BN40" i="12"/>
  <c r="BM40" i="12"/>
  <c r="BL40" i="12"/>
  <c r="BK40" i="12"/>
  <c r="BJ40" i="12"/>
  <c r="BI40" i="12"/>
  <c r="BH40" i="12"/>
  <c r="BG40" i="12"/>
  <c r="BF40" i="12"/>
  <c r="BE40" i="12"/>
  <c r="BD40" i="12"/>
  <c r="BC40" i="12"/>
  <c r="BB40" i="12"/>
  <c r="BA40" i="12"/>
  <c r="Z40" i="12"/>
  <c r="AA40" i="12" s="1"/>
  <c r="X40" i="12"/>
  <c r="Y40" i="12" s="1"/>
  <c r="V40" i="12"/>
  <c r="W40" i="12" s="1"/>
  <c r="M40" i="12"/>
  <c r="N40" i="12" s="1"/>
  <c r="K40" i="12"/>
  <c r="L40" i="12" s="1"/>
  <c r="I40" i="12"/>
  <c r="J40" i="12" s="1"/>
  <c r="H125" i="6" s="1"/>
  <c r="BQ39" i="12"/>
  <c r="BP39" i="12"/>
  <c r="BO39" i="12"/>
  <c r="BN39" i="12"/>
  <c r="BM39" i="12"/>
  <c r="BL39" i="12"/>
  <c r="BK39" i="12"/>
  <c r="BJ39" i="12"/>
  <c r="BI39" i="12"/>
  <c r="BH39" i="12"/>
  <c r="BG39" i="12"/>
  <c r="BF39" i="12"/>
  <c r="BE39" i="12"/>
  <c r="BD39" i="12"/>
  <c r="BC39" i="12"/>
  <c r="BB39" i="12"/>
  <c r="BA39" i="12"/>
  <c r="AY39" i="12"/>
  <c r="Z39" i="12"/>
  <c r="AA39" i="12"/>
  <c r="X39" i="12"/>
  <c r="Y39" i="12"/>
  <c r="V39" i="12"/>
  <c r="W39" i="12"/>
  <c r="I124" i="6" s="1"/>
  <c r="M39" i="12"/>
  <c r="N39" i="12" s="1"/>
  <c r="K39" i="12"/>
  <c r="L39" i="12" s="1"/>
  <c r="I39" i="12"/>
  <c r="J39" i="12" s="1"/>
  <c r="B39" i="12"/>
  <c r="A39" i="12"/>
  <c r="BQ38" i="12"/>
  <c r="BQ35" i="12" s="1"/>
  <c r="BP38" i="12"/>
  <c r="BP35" i="12"/>
  <c r="BO38" i="12"/>
  <c r="BN38" i="12"/>
  <c r="BN35" i="12" s="1"/>
  <c r="BM38" i="12"/>
  <c r="BM32" i="12" s="1"/>
  <c r="BL38" i="12"/>
  <c r="BL35" i="12"/>
  <c r="BK38" i="12"/>
  <c r="BJ38" i="12"/>
  <c r="BJ32" i="12" s="1"/>
  <c r="BI38" i="12"/>
  <c r="BI32" i="12" s="1"/>
  <c r="BH38" i="12"/>
  <c r="BH35" i="12" s="1"/>
  <c r="BG38" i="12"/>
  <c r="BF38" i="12"/>
  <c r="BF35" i="12"/>
  <c r="BE38" i="12"/>
  <c r="BD38" i="12"/>
  <c r="BD35" i="12" s="1"/>
  <c r="BC38" i="12"/>
  <c r="BB38" i="12"/>
  <c r="BB35" i="12"/>
  <c r="BA38" i="12"/>
  <c r="Z38" i="12"/>
  <c r="AA38" i="12" s="1"/>
  <c r="X38" i="12"/>
  <c r="Y38" i="12" s="1"/>
  <c r="V38" i="12"/>
  <c r="W38" i="12" s="1"/>
  <c r="M38" i="12"/>
  <c r="N38" i="12" s="1"/>
  <c r="K38" i="12"/>
  <c r="L38" i="12" s="1"/>
  <c r="I38" i="12"/>
  <c r="J38" i="12" s="1"/>
  <c r="H123" i="6" s="1"/>
  <c r="BQ37" i="12"/>
  <c r="BP37" i="12"/>
  <c r="BO37" i="12"/>
  <c r="BN37" i="12"/>
  <c r="BM37" i="12"/>
  <c r="BL37" i="12"/>
  <c r="BK37" i="12"/>
  <c r="BJ37" i="12"/>
  <c r="BI37" i="12"/>
  <c r="BH37" i="12"/>
  <c r="BG37" i="12"/>
  <c r="BF37" i="12"/>
  <c r="BE37" i="12"/>
  <c r="BD37" i="12"/>
  <c r="BC37" i="12"/>
  <c r="BB37" i="12"/>
  <c r="BA37" i="12"/>
  <c r="AZ37" i="12"/>
  <c r="BS37" i="12" s="1"/>
  <c r="Z37" i="12"/>
  <c r="AA37" i="12" s="1"/>
  <c r="X37" i="12"/>
  <c r="Y37" i="12" s="1"/>
  <c r="V37" i="12"/>
  <c r="W37" i="12" s="1"/>
  <c r="I122" i="6" s="1"/>
  <c r="M37" i="12"/>
  <c r="N37" i="12"/>
  <c r="K37" i="12"/>
  <c r="L37" i="12"/>
  <c r="I37" i="12"/>
  <c r="J37" i="12"/>
  <c r="H122" i="6" s="1"/>
  <c r="B37" i="12"/>
  <c r="A37" i="12"/>
  <c r="BS36" i="12"/>
  <c r="BQ36" i="12"/>
  <c r="BP36" i="12"/>
  <c r="BO36" i="12"/>
  <c r="BN36" i="12"/>
  <c r="BM36" i="12"/>
  <c r="BL36" i="12"/>
  <c r="BK36" i="12"/>
  <c r="BJ36" i="12"/>
  <c r="BI36" i="12"/>
  <c r="BH36" i="12"/>
  <c r="BG36" i="12"/>
  <c r="BF36" i="12"/>
  <c r="BE36" i="12"/>
  <c r="BD36" i="12"/>
  <c r="BC36" i="12"/>
  <c r="BB36" i="12"/>
  <c r="BA36" i="12"/>
  <c r="AZ36" i="12"/>
  <c r="BM35" i="12"/>
  <c r="BI35" i="12"/>
  <c r="BE35" i="12"/>
  <c r="BA35" i="12"/>
  <c r="BQ34" i="12"/>
  <c r="BP34" i="12"/>
  <c r="BO34" i="12"/>
  <c r="BN34" i="12"/>
  <c r="BM34" i="12"/>
  <c r="BL34" i="12"/>
  <c r="BK34" i="12"/>
  <c r="BJ34" i="12"/>
  <c r="BI34" i="12"/>
  <c r="BH34" i="12"/>
  <c r="BG34" i="12"/>
  <c r="BF34" i="12"/>
  <c r="BE34" i="12"/>
  <c r="BD34" i="12"/>
  <c r="BC34" i="12"/>
  <c r="BB34" i="12"/>
  <c r="BA34" i="12"/>
  <c r="BQ33" i="12"/>
  <c r="BP33" i="12"/>
  <c r="BO33" i="12"/>
  <c r="BN33" i="12"/>
  <c r="BM33" i="12"/>
  <c r="BL33" i="12"/>
  <c r="BK33" i="12"/>
  <c r="BJ33" i="12"/>
  <c r="BI33" i="12"/>
  <c r="BH33" i="12"/>
  <c r="BG33" i="12"/>
  <c r="BF33" i="12"/>
  <c r="BE33" i="12"/>
  <c r="BD33" i="12"/>
  <c r="BC33" i="12"/>
  <c r="BB33" i="12"/>
  <c r="BA33" i="12"/>
  <c r="AZ33" i="12"/>
  <c r="BQ32" i="12"/>
  <c r="BE32" i="12"/>
  <c r="BB32" i="12"/>
  <c r="BA32" i="12"/>
  <c r="BQ31" i="12"/>
  <c r="BP31" i="12"/>
  <c r="BO31" i="12"/>
  <c r="BN31" i="12"/>
  <c r="BM31" i="12"/>
  <c r="BL31" i="12"/>
  <c r="BK31" i="12"/>
  <c r="BJ31" i="12"/>
  <c r="BI31" i="12"/>
  <c r="BH31" i="12"/>
  <c r="BG31" i="12"/>
  <c r="BF31" i="12"/>
  <c r="BE31" i="12"/>
  <c r="BD31" i="12"/>
  <c r="BC31" i="12"/>
  <c r="BB31" i="12"/>
  <c r="BA31" i="12"/>
  <c r="BQ30" i="12"/>
  <c r="BP30" i="12"/>
  <c r="BO30" i="12"/>
  <c r="BN30" i="12"/>
  <c r="BM30" i="12"/>
  <c r="BL30" i="12"/>
  <c r="BK30" i="12"/>
  <c r="BJ30" i="12"/>
  <c r="BI30" i="12"/>
  <c r="BH30" i="12"/>
  <c r="BG30" i="12"/>
  <c r="BF30" i="12"/>
  <c r="BE30" i="12"/>
  <c r="BD30" i="12"/>
  <c r="BC30" i="12"/>
  <c r="BB30" i="12"/>
  <c r="BA30" i="12"/>
  <c r="AZ30" i="12"/>
  <c r="AV30" i="12"/>
  <c r="Z30" i="12"/>
  <c r="U30" i="12"/>
  <c r="K30" i="12"/>
  <c r="F30" i="12"/>
  <c r="Z29" i="12"/>
  <c r="U29" i="12"/>
  <c r="K29" i="12"/>
  <c r="F29" i="12"/>
  <c r="BQ28" i="12"/>
  <c r="BP28" i="12"/>
  <c r="BO28" i="12"/>
  <c r="BN28" i="12"/>
  <c r="BM28" i="12"/>
  <c r="BL28" i="12"/>
  <c r="BK28" i="12"/>
  <c r="BJ28" i="12"/>
  <c r="BI28" i="12"/>
  <c r="BH28" i="12"/>
  <c r="BG28" i="12"/>
  <c r="BF28" i="12"/>
  <c r="BE28" i="12"/>
  <c r="BD28" i="12"/>
  <c r="BC28" i="12"/>
  <c r="BB28" i="12"/>
  <c r="BA28" i="12"/>
  <c r="Z28" i="12"/>
  <c r="U28" i="12"/>
  <c r="K28" i="12"/>
  <c r="F28" i="12"/>
  <c r="BQ27" i="12"/>
  <c r="BP27" i="12"/>
  <c r="BO27" i="12"/>
  <c r="BN27" i="12"/>
  <c r="BM27" i="12"/>
  <c r="BL27" i="12"/>
  <c r="BK27" i="12"/>
  <c r="BJ27" i="12"/>
  <c r="BI27" i="12"/>
  <c r="BH27" i="12"/>
  <c r="BG27" i="12"/>
  <c r="BF27" i="12"/>
  <c r="BE27" i="12"/>
  <c r="BD27" i="12"/>
  <c r="BC27" i="12"/>
  <c r="BB27" i="12"/>
  <c r="BA27" i="12"/>
  <c r="AY27" i="12"/>
  <c r="Z27" i="12"/>
  <c r="U27" i="12"/>
  <c r="K27" i="12"/>
  <c r="F27" i="12"/>
  <c r="BQ26" i="12"/>
  <c r="BQ23" i="12" s="1"/>
  <c r="BP26" i="12"/>
  <c r="BP20" i="12" s="1"/>
  <c r="BO26" i="12"/>
  <c r="BO23" i="12" s="1"/>
  <c r="BN26" i="12"/>
  <c r="BN20" i="12" s="1"/>
  <c r="BM26" i="12"/>
  <c r="BM23" i="12" s="1"/>
  <c r="BL26" i="12"/>
  <c r="BL20" i="12" s="1"/>
  <c r="BK26" i="12"/>
  <c r="BK23" i="12" s="1"/>
  <c r="BJ26" i="12"/>
  <c r="BJ23" i="12" s="1"/>
  <c r="BI26" i="12"/>
  <c r="BI23" i="12" s="1"/>
  <c r="BH26" i="12"/>
  <c r="BH20" i="12" s="1"/>
  <c r="BG26" i="12"/>
  <c r="BG23" i="12" s="1"/>
  <c r="BF26" i="12"/>
  <c r="BF23" i="12" s="1"/>
  <c r="BE26" i="12"/>
  <c r="BE23" i="12" s="1"/>
  <c r="BD26" i="12"/>
  <c r="BD20" i="12" s="1"/>
  <c r="BC26" i="12"/>
  <c r="BC23" i="12" s="1"/>
  <c r="BB26" i="12"/>
  <c r="BB23" i="12" s="1"/>
  <c r="BA26" i="12"/>
  <c r="BA23" i="12" s="1"/>
  <c r="Z26" i="12"/>
  <c r="U26" i="12"/>
  <c r="K26" i="12"/>
  <c r="F26" i="12"/>
  <c r="BQ25" i="12"/>
  <c r="BP25" i="12"/>
  <c r="BO25" i="12"/>
  <c r="BN25" i="12"/>
  <c r="BM25" i="12"/>
  <c r="BL25" i="12"/>
  <c r="BK25" i="12"/>
  <c r="BJ25" i="12"/>
  <c r="BI25" i="12"/>
  <c r="BH25" i="12"/>
  <c r="BG25" i="12"/>
  <c r="BF25" i="12"/>
  <c r="BE25" i="12"/>
  <c r="BD25" i="12"/>
  <c r="BC25" i="12"/>
  <c r="BB25" i="12"/>
  <c r="BA25" i="12"/>
  <c r="AZ25" i="12"/>
  <c r="BS25" i="12"/>
  <c r="Z25" i="12"/>
  <c r="U25" i="12"/>
  <c r="K25" i="12"/>
  <c r="F25" i="12"/>
  <c r="BS24" i="12"/>
  <c r="BQ24" i="12"/>
  <c r="BP24" i="12"/>
  <c r="BO24" i="12"/>
  <c r="BN24" i="12"/>
  <c r="BM24" i="12"/>
  <c r="BL24" i="12"/>
  <c r="BK24" i="12"/>
  <c r="BJ24" i="12"/>
  <c r="BI24" i="12"/>
  <c r="BH24" i="12"/>
  <c r="BG24" i="12"/>
  <c r="BF24" i="12"/>
  <c r="BE24" i="12"/>
  <c r="BD24" i="12"/>
  <c r="BC24" i="12"/>
  <c r="BB24" i="12"/>
  <c r="BA24" i="12"/>
  <c r="AZ24" i="12"/>
  <c r="Z24" i="12"/>
  <c r="U24" i="12"/>
  <c r="K24" i="12"/>
  <c r="F24" i="12"/>
  <c r="Z23" i="12"/>
  <c r="U23" i="12"/>
  <c r="K23" i="12"/>
  <c r="F23" i="12"/>
  <c r="BQ22" i="12"/>
  <c r="BP22" i="12"/>
  <c r="BO22" i="12"/>
  <c r="BN22" i="12"/>
  <c r="BM22" i="12"/>
  <c r="BL22" i="12"/>
  <c r="BK22" i="12"/>
  <c r="BJ22" i="12"/>
  <c r="BI22" i="12"/>
  <c r="BH22" i="12"/>
  <c r="BG22" i="12"/>
  <c r="BF22" i="12"/>
  <c r="BE22" i="12"/>
  <c r="BD22" i="12"/>
  <c r="BC22" i="12"/>
  <c r="BB22" i="12"/>
  <c r="BA22" i="12"/>
  <c r="Z22" i="12"/>
  <c r="U22" i="12"/>
  <c r="K22" i="12"/>
  <c r="F22" i="12"/>
  <c r="BQ21" i="12"/>
  <c r="BP21" i="12"/>
  <c r="BO21" i="12"/>
  <c r="BN21" i="12"/>
  <c r="BM21" i="12"/>
  <c r="BL21" i="12"/>
  <c r="BK21" i="12"/>
  <c r="BJ21" i="12"/>
  <c r="BI21" i="12"/>
  <c r="BH21" i="12"/>
  <c r="BG21" i="12"/>
  <c r="BF21" i="12"/>
  <c r="BE21" i="12"/>
  <c r="BD21" i="12"/>
  <c r="BC21" i="12"/>
  <c r="BB21" i="12"/>
  <c r="BA21" i="12"/>
  <c r="AZ21" i="12"/>
  <c r="Z21" i="12"/>
  <c r="U21" i="12"/>
  <c r="K21" i="12"/>
  <c r="F21" i="12"/>
  <c r="BK20" i="12"/>
  <c r="BA20" i="12"/>
  <c r="Z20" i="12"/>
  <c r="U20" i="12"/>
  <c r="K20" i="12"/>
  <c r="F20" i="12"/>
  <c r="BQ19" i="12"/>
  <c r="BP19" i="12"/>
  <c r="BO19" i="12"/>
  <c r="BN19" i="12"/>
  <c r="BM19" i="12"/>
  <c r="BL19" i="12"/>
  <c r="BK19" i="12"/>
  <c r="BJ19" i="12"/>
  <c r="BI19" i="12"/>
  <c r="BH19" i="12"/>
  <c r="BG19" i="12"/>
  <c r="BF19" i="12"/>
  <c r="BE19" i="12"/>
  <c r="BD19" i="12"/>
  <c r="BC19" i="12"/>
  <c r="BB19" i="12"/>
  <c r="BA19" i="12"/>
  <c r="Z19" i="12"/>
  <c r="U19" i="12"/>
  <c r="K19" i="12"/>
  <c r="F19" i="12"/>
  <c r="BQ18" i="12"/>
  <c r="BP18" i="12"/>
  <c r="BO18" i="12"/>
  <c r="BN18" i="12"/>
  <c r="BM18" i="12"/>
  <c r="BL18" i="12"/>
  <c r="BK18" i="12"/>
  <c r="BJ18" i="12"/>
  <c r="BI18" i="12"/>
  <c r="BH18" i="12"/>
  <c r="BG18" i="12"/>
  <c r="BF18" i="12"/>
  <c r="BE18" i="12"/>
  <c r="BD18" i="12"/>
  <c r="BC18" i="12"/>
  <c r="BB18" i="12"/>
  <c r="BA18" i="12"/>
  <c r="AZ18" i="12"/>
  <c r="AV18" i="12"/>
  <c r="Z18" i="12"/>
  <c r="U18" i="12"/>
  <c r="K18" i="12"/>
  <c r="F18" i="12"/>
  <c r="Z17" i="12"/>
  <c r="U17" i="12"/>
  <c r="K17" i="12"/>
  <c r="F17" i="12"/>
  <c r="Z16" i="12"/>
  <c r="U16" i="12"/>
  <c r="K16" i="12"/>
  <c r="F16" i="12"/>
  <c r="Z15" i="12"/>
  <c r="U15" i="12"/>
  <c r="K15" i="12"/>
  <c r="F15" i="12"/>
  <c r="Z14" i="12"/>
  <c r="U14" i="12"/>
  <c r="K14" i="12"/>
  <c r="F14" i="12"/>
  <c r="Z13" i="12"/>
  <c r="U13" i="12"/>
  <c r="K13" i="12"/>
  <c r="F13" i="12"/>
  <c r="Z12" i="12"/>
  <c r="U12" i="12"/>
  <c r="P12" i="12"/>
  <c r="K12" i="12"/>
  <c r="Z11" i="12"/>
  <c r="U11" i="12"/>
  <c r="K11" i="12"/>
  <c r="F11" i="12"/>
  <c r="BQ137" i="11"/>
  <c r="BP137" i="11"/>
  <c r="BO137" i="11"/>
  <c r="BN137" i="11"/>
  <c r="BM137" i="11"/>
  <c r="BL137" i="11"/>
  <c r="BK137" i="11"/>
  <c r="BJ137" i="11"/>
  <c r="BI137" i="11"/>
  <c r="BH137" i="11"/>
  <c r="BG137" i="11"/>
  <c r="BF137" i="11"/>
  <c r="BE137" i="11"/>
  <c r="BD137" i="11"/>
  <c r="BC137" i="11"/>
  <c r="BB137" i="11"/>
  <c r="BA137" i="11"/>
  <c r="BQ136" i="11"/>
  <c r="BP136" i="11"/>
  <c r="BO136" i="11"/>
  <c r="BN136" i="11"/>
  <c r="BM136" i="11"/>
  <c r="BL136" i="11"/>
  <c r="BK136" i="11"/>
  <c r="BJ136" i="11"/>
  <c r="BI136" i="11"/>
  <c r="BH136" i="11"/>
  <c r="BG136" i="11"/>
  <c r="BF136" i="11"/>
  <c r="BE136" i="11"/>
  <c r="BD136" i="11"/>
  <c r="BC136" i="11"/>
  <c r="BB136" i="11"/>
  <c r="BA136" i="11"/>
  <c r="AY136" i="11"/>
  <c r="BQ135" i="11"/>
  <c r="BP135" i="11"/>
  <c r="BP132" i="11" s="1"/>
  <c r="BO135" i="11"/>
  <c r="BO132" i="11" s="1"/>
  <c r="BN135" i="11"/>
  <c r="BN132" i="11" s="1"/>
  <c r="BM135" i="11"/>
  <c r="BM132" i="11" s="1"/>
  <c r="BL135" i="11"/>
  <c r="BL132" i="11"/>
  <c r="BK135" i="11"/>
  <c r="BK132" i="11"/>
  <c r="BJ135" i="11"/>
  <c r="BJ132" i="11"/>
  <c r="BI135" i="11"/>
  <c r="BH135" i="11"/>
  <c r="BH132" i="11" s="1"/>
  <c r="BG135" i="11"/>
  <c r="BG132" i="11" s="1"/>
  <c r="BF135" i="11"/>
  <c r="BF132" i="11" s="1"/>
  <c r="BE135" i="11"/>
  <c r="BE132" i="11" s="1"/>
  <c r="BD135" i="11"/>
  <c r="BD132" i="11"/>
  <c r="BC135" i="11"/>
  <c r="BC132" i="11"/>
  <c r="BB135" i="11"/>
  <c r="BB132" i="11"/>
  <c r="BA135" i="11"/>
  <c r="BQ134" i="11"/>
  <c r="BP134" i="11"/>
  <c r="BO134" i="11"/>
  <c r="BN134" i="11"/>
  <c r="BM134" i="11"/>
  <c r="BL134" i="11"/>
  <c r="BK134" i="11"/>
  <c r="BJ134" i="11"/>
  <c r="BI134" i="11"/>
  <c r="BH134" i="11"/>
  <c r="BG134" i="11"/>
  <c r="BF134" i="11"/>
  <c r="BE134" i="11"/>
  <c r="BD134" i="11"/>
  <c r="BC134" i="11"/>
  <c r="BB134" i="11"/>
  <c r="BA134" i="11"/>
  <c r="AZ134" i="11"/>
  <c r="BS134" i="11"/>
  <c r="BS133" i="11"/>
  <c r="BQ133" i="11"/>
  <c r="BP133" i="11"/>
  <c r="BO133" i="11"/>
  <c r="BN133" i="11"/>
  <c r="BM133" i="11"/>
  <c r="BL133" i="11"/>
  <c r="BK133" i="11"/>
  <c r="BJ133" i="11"/>
  <c r="BI133" i="11"/>
  <c r="BH133" i="11"/>
  <c r="BG133" i="11"/>
  <c r="BF133" i="11"/>
  <c r="BE133" i="11"/>
  <c r="BD133" i="11"/>
  <c r="BC133" i="11"/>
  <c r="BB133" i="11"/>
  <c r="BA133" i="11"/>
  <c r="AZ133" i="11"/>
  <c r="BQ132" i="11"/>
  <c r="BI132" i="11"/>
  <c r="BA132" i="11"/>
  <c r="BQ131" i="11"/>
  <c r="BP131" i="11"/>
  <c r="BO131" i="11"/>
  <c r="BN131" i="11"/>
  <c r="BM131" i="11"/>
  <c r="BL131" i="11"/>
  <c r="BK131" i="11"/>
  <c r="BJ131" i="11"/>
  <c r="BI131" i="11"/>
  <c r="BH131" i="11"/>
  <c r="BG131" i="11"/>
  <c r="BF131" i="11"/>
  <c r="BE131" i="11"/>
  <c r="BD131" i="11"/>
  <c r="BC131" i="11"/>
  <c r="BB131" i="11"/>
  <c r="BA131" i="11"/>
  <c r="BQ130" i="11"/>
  <c r="BP130" i="11"/>
  <c r="BO130" i="11"/>
  <c r="BN130" i="11"/>
  <c r="BM130" i="11"/>
  <c r="BL130" i="11"/>
  <c r="BK130" i="11"/>
  <c r="BJ130" i="11"/>
  <c r="BI130" i="11"/>
  <c r="BH130" i="11"/>
  <c r="BG130" i="11"/>
  <c r="BF130" i="11"/>
  <c r="BE130" i="11"/>
  <c r="BD130" i="11"/>
  <c r="BC130" i="11"/>
  <c r="BB130" i="11"/>
  <c r="BA130" i="11"/>
  <c r="AZ130" i="11"/>
  <c r="BQ129" i="11"/>
  <c r="BN129" i="11"/>
  <c r="BK129" i="11"/>
  <c r="BI129" i="11"/>
  <c r="BG129" i="11"/>
  <c r="BE129" i="11"/>
  <c r="BC129" i="11"/>
  <c r="BB129" i="11"/>
  <c r="BA129" i="11"/>
  <c r="BQ128" i="11"/>
  <c r="BP128" i="11"/>
  <c r="BO128" i="11"/>
  <c r="BN128" i="11"/>
  <c r="BM128" i="11"/>
  <c r="BL128" i="11"/>
  <c r="BK128" i="11"/>
  <c r="BJ128" i="11"/>
  <c r="BI128" i="11"/>
  <c r="BH128" i="11"/>
  <c r="BG128" i="11"/>
  <c r="BF128" i="11"/>
  <c r="BE128" i="11"/>
  <c r="BD128" i="11"/>
  <c r="BC128" i="11"/>
  <c r="BB128" i="11"/>
  <c r="BA128" i="11"/>
  <c r="BQ127" i="11"/>
  <c r="BP127" i="11"/>
  <c r="BO127" i="11"/>
  <c r="BN127" i="11"/>
  <c r="BM127" i="11"/>
  <c r="BL127" i="11"/>
  <c r="BK127" i="11"/>
  <c r="BJ127" i="11"/>
  <c r="BI127" i="11"/>
  <c r="BH127" i="11"/>
  <c r="BG127" i="11"/>
  <c r="BF127" i="11"/>
  <c r="BE127" i="11"/>
  <c r="BD127" i="11"/>
  <c r="BC127" i="11"/>
  <c r="BB127" i="11"/>
  <c r="BA127" i="11"/>
  <c r="AZ127" i="11"/>
  <c r="AV127" i="11"/>
  <c r="BQ125" i="11"/>
  <c r="BP125" i="11"/>
  <c r="BO125" i="11"/>
  <c r="BN125" i="11"/>
  <c r="BM125" i="11"/>
  <c r="BL125" i="11"/>
  <c r="BK125" i="11"/>
  <c r="BJ125" i="11"/>
  <c r="BI125" i="11"/>
  <c r="BH125" i="11"/>
  <c r="BG125" i="11"/>
  <c r="BF125" i="11"/>
  <c r="BE125" i="11"/>
  <c r="BD125" i="11"/>
  <c r="BC125" i="11"/>
  <c r="BB125" i="11"/>
  <c r="BA125" i="11"/>
  <c r="BQ124" i="11"/>
  <c r="BP124" i="11"/>
  <c r="BO124" i="11"/>
  <c r="BN124" i="11"/>
  <c r="BM124" i="11"/>
  <c r="BL124" i="11"/>
  <c r="BK124" i="11"/>
  <c r="BJ124" i="11"/>
  <c r="BI124" i="11"/>
  <c r="BH124" i="11"/>
  <c r="BG124" i="11"/>
  <c r="BF124" i="11"/>
  <c r="BE124" i="11"/>
  <c r="BD124" i="11"/>
  <c r="BC124" i="11"/>
  <c r="BB124" i="11"/>
  <c r="BA124" i="11"/>
  <c r="AY124" i="11"/>
  <c r="BQ123" i="11"/>
  <c r="BQ120" i="11"/>
  <c r="BP123" i="11"/>
  <c r="BP120" i="11"/>
  <c r="BO123" i="11"/>
  <c r="BO120" i="11"/>
  <c r="BN123" i="11"/>
  <c r="BM123" i="11"/>
  <c r="BM120" i="11" s="1"/>
  <c r="BL123" i="11"/>
  <c r="BL120" i="11" s="1"/>
  <c r="BK123" i="11"/>
  <c r="BK120" i="11" s="1"/>
  <c r="BJ123" i="11"/>
  <c r="BJ117" i="11" s="1"/>
  <c r="BI123" i="11"/>
  <c r="BI120" i="11"/>
  <c r="BH123" i="11"/>
  <c r="BH120" i="11"/>
  <c r="BG123" i="11"/>
  <c r="BG120" i="11"/>
  <c r="BF123" i="11"/>
  <c r="BF117" i="11"/>
  <c r="BE123" i="11"/>
  <c r="BE120" i="11"/>
  <c r="BD123" i="11"/>
  <c r="BD120" i="11"/>
  <c r="BC123" i="11"/>
  <c r="BC117" i="11"/>
  <c r="BB123" i="11"/>
  <c r="BB117" i="11"/>
  <c r="BA123" i="11"/>
  <c r="BA120" i="11"/>
  <c r="BQ122" i="11"/>
  <c r="BP122" i="11"/>
  <c r="BO122" i="11"/>
  <c r="BN122" i="11"/>
  <c r="BM122" i="11"/>
  <c r="BL122" i="11"/>
  <c r="BK122" i="11"/>
  <c r="BJ122" i="11"/>
  <c r="BI122" i="11"/>
  <c r="BH122" i="11"/>
  <c r="BG122" i="11"/>
  <c r="BF122" i="11"/>
  <c r="BE122" i="11"/>
  <c r="BD122" i="11"/>
  <c r="BC122" i="11"/>
  <c r="BB122" i="11"/>
  <c r="BA122" i="11"/>
  <c r="AZ122" i="11"/>
  <c r="BS122" i="11" s="1"/>
  <c r="BS121" i="11"/>
  <c r="BQ121" i="11"/>
  <c r="BP121" i="11"/>
  <c r="BO121" i="11"/>
  <c r="BN121" i="11"/>
  <c r="BM121" i="11"/>
  <c r="BL121" i="11"/>
  <c r="BK121" i="11"/>
  <c r="BJ121" i="11"/>
  <c r="BI121" i="11"/>
  <c r="BH121" i="11"/>
  <c r="BG121" i="11"/>
  <c r="BF121" i="11"/>
  <c r="BE121" i="11"/>
  <c r="BD121" i="11"/>
  <c r="BC121" i="11"/>
  <c r="BB121" i="11"/>
  <c r="BA121" i="11"/>
  <c r="AZ121" i="11"/>
  <c r="BN120" i="11"/>
  <c r="BJ120" i="11"/>
  <c r="BF120" i="11"/>
  <c r="BC120" i="11"/>
  <c r="BB120" i="11"/>
  <c r="BQ119" i="11"/>
  <c r="BP119" i="11"/>
  <c r="BO119" i="11"/>
  <c r="BN119" i="11"/>
  <c r="BM119" i="11"/>
  <c r="BL119" i="11"/>
  <c r="BK119" i="11"/>
  <c r="BJ119" i="11"/>
  <c r="BI119" i="11"/>
  <c r="BH119" i="11"/>
  <c r="BG119" i="11"/>
  <c r="BF119" i="11"/>
  <c r="BE119" i="11"/>
  <c r="BD119" i="11"/>
  <c r="BC119" i="11"/>
  <c r="BB119" i="11"/>
  <c r="BA119" i="11"/>
  <c r="BQ118" i="11"/>
  <c r="BP118" i="11"/>
  <c r="BO118" i="11"/>
  <c r="BN118" i="11"/>
  <c r="BM118" i="11"/>
  <c r="BL118" i="11"/>
  <c r="BK118" i="11"/>
  <c r="BJ118" i="11"/>
  <c r="BI118" i="11"/>
  <c r="BH118" i="11"/>
  <c r="BG118" i="11"/>
  <c r="BF118" i="11"/>
  <c r="BE118" i="11"/>
  <c r="BD118" i="11"/>
  <c r="BC118" i="11"/>
  <c r="BB118" i="11"/>
  <c r="BA118" i="11"/>
  <c r="AZ118" i="11"/>
  <c r="BQ117" i="11"/>
  <c r="BN117" i="11"/>
  <c r="BG117" i="11"/>
  <c r="BE117" i="11"/>
  <c r="BA117" i="11"/>
  <c r="BQ116" i="11"/>
  <c r="BP116" i="11"/>
  <c r="BO116" i="11"/>
  <c r="BN116" i="11"/>
  <c r="BM116" i="11"/>
  <c r="BL116" i="11"/>
  <c r="BK116" i="11"/>
  <c r="BJ116" i="11"/>
  <c r="BI116" i="11"/>
  <c r="BH116" i="11"/>
  <c r="BG116" i="11"/>
  <c r="BF116" i="11"/>
  <c r="BE116" i="11"/>
  <c r="BD116" i="11"/>
  <c r="BC116" i="11"/>
  <c r="BB116" i="11"/>
  <c r="BA116" i="11"/>
  <c r="BQ115" i="11"/>
  <c r="BP115" i="11"/>
  <c r="BO115" i="11"/>
  <c r="BN115" i="11"/>
  <c r="BM115" i="11"/>
  <c r="BL115" i="11"/>
  <c r="BK115" i="11"/>
  <c r="BJ115" i="11"/>
  <c r="BI115" i="11"/>
  <c r="BH115" i="11"/>
  <c r="BG115" i="11"/>
  <c r="BF115" i="11"/>
  <c r="BE115" i="11"/>
  <c r="BD115" i="11"/>
  <c r="BC115" i="11"/>
  <c r="BB115" i="11"/>
  <c r="BA115" i="11"/>
  <c r="AZ115" i="11"/>
  <c r="AV115" i="11"/>
  <c r="BQ113" i="11"/>
  <c r="BP113" i="11"/>
  <c r="BO113" i="11"/>
  <c r="BN113" i="11"/>
  <c r="BM113" i="11"/>
  <c r="BL113" i="11"/>
  <c r="BK113" i="11"/>
  <c r="BJ113" i="11"/>
  <c r="BI113" i="11"/>
  <c r="BH113" i="11"/>
  <c r="BG113" i="11"/>
  <c r="BF113" i="11"/>
  <c r="BE113" i="11"/>
  <c r="BD113" i="11"/>
  <c r="BC113" i="11"/>
  <c r="BB113" i="11"/>
  <c r="BA113" i="11"/>
  <c r="BQ112" i="11"/>
  <c r="BP112" i="11"/>
  <c r="BO112" i="11"/>
  <c r="BN112" i="11"/>
  <c r="BM112" i="11"/>
  <c r="BL112" i="11"/>
  <c r="BK112" i="11"/>
  <c r="BJ112" i="11"/>
  <c r="BI112" i="11"/>
  <c r="BH112" i="11"/>
  <c r="BG112" i="11"/>
  <c r="BF112" i="11"/>
  <c r="BE112" i="11"/>
  <c r="BD112" i="11"/>
  <c r="BC112" i="11"/>
  <c r="BB112" i="11"/>
  <c r="BA112" i="11"/>
  <c r="AY112" i="11"/>
  <c r="BQ111" i="11"/>
  <c r="BP111" i="11"/>
  <c r="BO111" i="11"/>
  <c r="BO108" i="11" s="1"/>
  <c r="BN111" i="11"/>
  <c r="BN108" i="11" s="1"/>
  <c r="BM111" i="11"/>
  <c r="BM105" i="11" s="1"/>
  <c r="BL111" i="11"/>
  <c r="BL108" i="11" s="1"/>
  <c r="BK111" i="11"/>
  <c r="BK108" i="11" s="1"/>
  <c r="BJ111" i="11"/>
  <c r="BJ105" i="11" s="1"/>
  <c r="BI111" i="11"/>
  <c r="BI105" i="11" s="1"/>
  <c r="BH111" i="11"/>
  <c r="BH105" i="11" s="1"/>
  <c r="BG111" i="11"/>
  <c r="BG108" i="11"/>
  <c r="BF111" i="11"/>
  <c r="BF108" i="11"/>
  <c r="BE111" i="11"/>
  <c r="BE105" i="11"/>
  <c r="BD111" i="11"/>
  <c r="BD108" i="11"/>
  <c r="BC111" i="11"/>
  <c r="BC108" i="11"/>
  <c r="BB111" i="11"/>
  <c r="BB108" i="11"/>
  <c r="BA111" i="11"/>
  <c r="BQ110" i="11"/>
  <c r="BP110" i="11"/>
  <c r="BO110" i="11"/>
  <c r="BN110" i="11"/>
  <c r="BM110" i="11"/>
  <c r="BL110" i="11"/>
  <c r="BK110" i="11"/>
  <c r="BJ110" i="11"/>
  <c r="BI110" i="11"/>
  <c r="BH110" i="11"/>
  <c r="BG110" i="11"/>
  <c r="BF110" i="11"/>
  <c r="BE110" i="11"/>
  <c r="BD110" i="11"/>
  <c r="BC110" i="11"/>
  <c r="BB110" i="11"/>
  <c r="BA110" i="11"/>
  <c r="AZ110" i="11"/>
  <c r="BS110" i="11"/>
  <c r="BS109" i="11"/>
  <c r="BQ109" i="11"/>
  <c r="BP109" i="11"/>
  <c r="BO109" i="11"/>
  <c r="BN109" i="11"/>
  <c r="BM109" i="11"/>
  <c r="BL109" i="11"/>
  <c r="BK109" i="11"/>
  <c r="BJ109" i="11"/>
  <c r="BI109" i="11"/>
  <c r="BH109" i="11"/>
  <c r="BG109" i="11"/>
  <c r="BF109" i="11"/>
  <c r="BE109" i="11"/>
  <c r="BD109" i="11"/>
  <c r="BC109" i="11"/>
  <c r="BB109" i="11"/>
  <c r="BA109" i="11"/>
  <c r="AZ109" i="11"/>
  <c r="BQ108" i="11"/>
  <c r="BP108" i="11"/>
  <c r="BM108" i="11"/>
  <c r="BH108" i="11"/>
  <c r="BE108" i="11"/>
  <c r="BA108" i="11"/>
  <c r="BQ107" i="11"/>
  <c r="BP107" i="11"/>
  <c r="BO107" i="11"/>
  <c r="BN107" i="11"/>
  <c r="BM107" i="11"/>
  <c r="BL107" i="11"/>
  <c r="BK107" i="11"/>
  <c r="BJ107" i="11"/>
  <c r="BI107" i="11"/>
  <c r="BH107" i="11"/>
  <c r="BG107" i="11"/>
  <c r="BF107" i="11"/>
  <c r="BE107" i="11"/>
  <c r="BD107" i="11"/>
  <c r="BC107" i="11"/>
  <c r="BB107" i="11"/>
  <c r="BA107" i="11"/>
  <c r="BQ106" i="11"/>
  <c r="BP106" i="11"/>
  <c r="BO106" i="11"/>
  <c r="BN106" i="11"/>
  <c r="BM106" i="11"/>
  <c r="BL106" i="11"/>
  <c r="BK106" i="11"/>
  <c r="BJ106" i="11"/>
  <c r="BI106" i="11"/>
  <c r="BH106" i="11"/>
  <c r="BG106" i="11"/>
  <c r="BF106" i="11"/>
  <c r="BE106" i="11"/>
  <c r="BD106" i="11"/>
  <c r="BC106" i="11"/>
  <c r="BB106" i="11"/>
  <c r="BA106" i="11"/>
  <c r="AZ106" i="11"/>
  <c r="BQ105" i="11"/>
  <c r="BP105" i="11"/>
  <c r="BN105" i="11"/>
  <c r="BB105" i="11"/>
  <c r="BA105" i="11"/>
  <c r="BQ104" i="11"/>
  <c r="BP104" i="11"/>
  <c r="BO104" i="11"/>
  <c r="BN104" i="11"/>
  <c r="BM104" i="11"/>
  <c r="BL104" i="11"/>
  <c r="BK104" i="11"/>
  <c r="BJ104" i="11"/>
  <c r="BI104" i="11"/>
  <c r="BH104" i="11"/>
  <c r="BG104" i="11"/>
  <c r="BF104" i="11"/>
  <c r="BE104" i="11"/>
  <c r="BD104" i="11"/>
  <c r="BC104" i="11"/>
  <c r="BB104" i="11"/>
  <c r="BA104" i="11"/>
  <c r="BQ103" i="11"/>
  <c r="BP103" i="11"/>
  <c r="BO103" i="11"/>
  <c r="BN103" i="11"/>
  <c r="BM103" i="11"/>
  <c r="BL103" i="11"/>
  <c r="BK103" i="11"/>
  <c r="BJ103" i="11"/>
  <c r="BI103" i="11"/>
  <c r="BH103" i="11"/>
  <c r="BG103" i="11"/>
  <c r="BF103" i="11"/>
  <c r="BE103" i="11"/>
  <c r="BD103" i="11"/>
  <c r="BC103" i="11"/>
  <c r="BB103" i="11"/>
  <c r="BA103" i="11"/>
  <c r="AZ103" i="11"/>
  <c r="AV103" i="11"/>
  <c r="V101" i="11"/>
  <c r="U101" i="11"/>
  <c r="T101" i="11"/>
  <c r="S101" i="11"/>
  <c r="R101" i="11"/>
  <c r="Q101" i="11"/>
  <c r="P101" i="11"/>
  <c r="O101" i="11"/>
  <c r="N101" i="11"/>
  <c r="M101" i="11"/>
  <c r="L101" i="11"/>
  <c r="K101" i="11"/>
  <c r="J101" i="11"/>
  <c r="I101" i="11"/>
  <c r="H101" i="11"/>
  <c r="G101" i="11"/>
  <c r="F101" i="11"/>
  <c r="B101" i="11"/>
  <c r="A101" i="11"/>
  <c r="BQ101" i="11"/>
  <c r="BP101" i="11"/>
  <c r="BO101" i="11"/>
  <c r="BN101" i="11"/>
  <c r="BM101" i="11"/>
  <c r="BL101" i="11"/>
  <c r="BK101" i="11"/>
  <c r="BJ101" i="11"/>
  <c r="BI101" i="11"/>
  <c r="BH101" i="11"/>
  <c r="BG101" i="11"/>
  <c r="BF101" i="11"/>
  <c r="BE101" i="11"/>
  <c r="BD101" i="11"/>
  <c r="BC101" i="11"/>
  <c r="BB101" i="11"/>
  <c r="BA101" i="11"/>
  <c r="X100" i="11"/>
  <c r="X101" i="11" s="1"/>
  <c r="B100" i="11"/>
  <c r="A100" i="11"/>
  <c r="BQ100" i="11"/>
  <c r="BP100" i="11"/>
  <c r="BO100" i="11"/>
  <c r="BN100" i="11"/>
  <c r="BM100" i="11"/>
  <c r="BL100" i="11"/>
  <c r="BK100" i="11"/>
  <c r="BJ100" i="11"/>
  <c r="BI100" i="11"/>
  <c r="BH100" i="11"/>
  <c r="BG100" i="11"/>
  <c r="BF100" i="11"/>
  <c r="BE100" i="11"/>
  <c r="BD100" i="11"/>
  <c r="BC100" i="11"/>
  <c r="BB100" i="11"/>
  <c r="BA100" i="11"/>
  <c r="AY100" i="11"/>
  <c r="V99" i="11"/>
  <c r="U99" i="11"/>
  <c r="T99" i="11"/>
  <c r="S99" i="11"/>
  <c r="R99" i="11"/>
  <c r="Q99" i="11"/>
  <c r="P99" i="11"/>
  <c r="O99" i="11"/>
  <c r="N99" i="11"/>
  <c r="M99" i="11"/>
  <c r="L99" i="11"/>
  <c r="K99" i="11"/>
  <c r="J99" i="11"/>
  <c r="I99" i="11"/>
  <c r="H99" i="11"/>
  <c r="G99" i="11"/>
  <c r="F99" i="11"/>
  <c r="B99" i="11"/>
  <c r="A99" i="11"/>
  <c r="BQ99" i="11"/>
  <c r="BQ93" i="11"/>
  <c r="BP99" i="11"/>
  <c r="BP96" i="11"/>
  <c r="BO99" i="11"/>
  <c r="BO96" i="11"/>
  <c r="BN99" i="11"/>
  <c r="BN96" i="11"/>
  <c r="BM99" i="11"/>
  <c r="BM93" i="11"/>
  <c r="BL99" i="11"/>
  <c r="BL93" i="11"/>
  <c r="BK99" i="11"/>
  <c r="BK96" i="11"/>
  <c r="BJ99" i="11"/>
  <c r="BJ96" i="11"/>
  <c r="BI99" i="11"/>
  <c r="BI93" i="11"/>
  <c r="BH99" i="11"/>
  <c r="BH96" i="11"/>
  <c r="BG99" i="11"/>
  <c r="BG96" i="11"/>
  <c r="BF99" i="11"/>
  <c r="BE99" i="11"/>
  <c r="BE93" i="11" s="1"/>
  <c r="BD99" i="11"/>
  <c r="BD96" i="11" s="1"/>
  <c r="BC99" i="11"/>
  <c r="BC96" i="11" s="1"/>
  <c r="BB99" i="11"/>
  <c r="BB93" i="11" s="1"/>
  <c r="BA99" i="11"/>
  <c r="BA93" i="11" s="1"/>
  <c r="Y98" i="11"/>
  <c r="Y100" i="11" s="1"/>
  <c r="X98" i="11"/>
  <c r="X99" i="11" s="1"/>
  <c r="B98" i="11"/>
  <c r="A98" i="11"/>
  <c r="BQ98" i="11"/>
  <c r="BP98" i="11"/>
  <c r="BO98" i="11"/>
  <c r="BN98" i="11"/>
  <c r="BM98" i="11"/>
  <c r="BL98" i="11"/>
  <c r="BK98" i="11"/>
  <c r="BJ98" i="11"/>
  <c r="BI98" i="11"/>
  <c r="BH98" i="11"/>
  <c r="BG98" i="11"/>
  <c r="BF98" i="11"/>
  <c r="BE98" i="11"/>
  <c r="BD98" i="11"/>
  <c r="BC98" i="11"/>
  <c r="BB98" i="11"/>
  <c r="BA98" i="11"/>
  <c r="AZ98" i="11"/>
  <c r="BS98" i="11"/>
  <c r="V97" i="11"/>
  <c r="U97" i="11"/>
  <c r="T97" i="11"/>
  <c r="S97" i="11"/>
  <c r="R97" i="11"/>
  <c r="Q97" i="11"/>
  <c r="P97" i="11"/>
  <c r="O97" i="11"/>
  <c r="N97" i="11"/>
  <c r="M97" i="11"/>
  <c r="L97" i="11"/>
  <c r="K97" i="11"/>
  <c r="J97" i="11"/>
  <c r="I97" i="11"/>
  <c r="H97" i="11"/>
  <c r="G97" i="11"/>
  <c r="F97" i="11"/>
  <c r="B97" i="11"/>
  <c r="A97" i="11"/>
  <c r="BS97" i="11"/>
  <c r="BQ97" i="11"/>
  <c r="BP97" i="11"/>
  <c r="BO97" i="11"/>
  <c r="BN97" i="11"/>
  <c r="BM97" i="11"/>
  <c r="BL97" i="11"/>
  <c r="BK97" i="11"/>
  <c r="BJ97" i="11"/>
  <c r="BI97" i="11"/>
  <c r="BH97" i="11"/>
  <c r="BG97" i="11"/>
  <c r="BF97" i="11"/>
  <c r="BE97" i="11"/>
  <c r="BD97" i="11"/>
  <c r="BC97" i="11"/>
  <c r="BB97" i="11"/>
  <c r="BA97" i="11"/>
  <c r="AZ97" i="11"/>
  <c r="X96" i="11"/>
  <c r="X97" i="11"/>
  <c r="B96" i="11"/>
  <c r="A96" i="11"/>
  <c r="BL96" i="11"/>
  <c r="BF96" i="11"/>
  <c r="V95" i="11"/>
  <c r="U95" i="11"/>
  <c r="T95" i="11"/>
  <c r="S95" i="11"/>
  <c r="R95" i="11"/>
  <c r="Q95" i="11"/>
  <c r="P95" i="11"/>
  <c r="O95" i="11"/>
  <c r="N95" i="11"/>
  <c r="M95" i="11"/>
  <c r="L95" i="11"/>
  <c r="K95" i="11"/>
  <c r="J95" i="11"/>
  <c r="I95" i="11"/>
  <c r="H95" i="11"/>
  <c r="G95" i="11"/>
  <c r="F95" i="11"/>
  <c r="B95" i="11"/>
  <c r="A95" i="11"/>
  <c r="BQ95" i="11"/>
  <c r="BP95" i="11"/>
  <c r="BO95" i="11"/>
  <c r="BN95" i="11"/>
  <c r="BM95" i="11"/>
  <c r="BL95" i="11"/>
  <c r="BK95" i="11"/>
  <c r="BJ95" i="11"/>
  <c r="BI95" i="11"/>
  <c r="BH95" i="11"/>
  <c r="BG95" i="11"/>
  <c r="BF95" i="11"/>
  <c r="BE95" i="11"/>
  <c r="BD95" i="11"/>
  <c r="BC95" i="11"/>
  <c r="BB95" i="11"/>
  <c r="BA95" i="11"/>
  <c r="Y94" i="11"/>
  <c r="Y96" i="11"/>
  <c r="X94" i="11"/>
  <c r="X95" i="11"/>
  <c r="B94" i="11"/>
  <c r="A94" i="11"/>
  <c r="BQ94" i="11"/>
  <c r="BP94" i="11"/>
  <c r="BO94" i="11"/>
  <c r="BN94" i="11"/>
  <c r="BM94" i="11"/>
  <c r="BL94" i="11"/>
  <c r="BK94" i="11"/>
  <c r="BJ94" i="11"/>
  <c r="BI94" i="11"/>
  <c r="BH94" i="11"/>
  <c r="BG94" i="11"/>
  <c r="BF94" i="11"/>
  <c r="BE94" i="11"/>
  <c r="BD94" i="11"/>
  <c r="BC94" i="11"/>
  <c r="BB94" i="11"/>
  <c r="BA94" i="11"/>
  <c r="AZ94" i="11"/>
  <c r="V93" i="11"/>
  <c r="U93" i="11"/>
  <c r="T93" i="11"/>
  <c r="S93" i="11"/>
  <c r="R93" i="11"/>
  <c r="Q93" i="11"/>
  <c r="P93" i="11"/>
  <c r="O93" i="11"/>
  <c r="N93" i="11"/>
  <c r="M93" i="11"/>
  <c r="L93" i="11"/>
  <c r="K93" i="11"/>
  <c r="J93" i="11"/>
  <c r="I93" i="11"/>
  <c r="H93" i="11"/>
  <c r="G93" i="11"/>
  <c r="F93" i="11"/>
  <c r="B93" i="11"/>
  <c r="A93" i="11"/>
  <c r="BP93" i="11"/>
  <c r="BO93" i="11"/>
  <c r="BN93" i="11"/>
  <c r="BK93" i="11"/>
  <c r="BH93" i="11"/>
  <c r="BG93" i="11"/>
  <c r="BF93" i="11"/>
  <c r="X92" i="11"/>
  <c r="X93" i="11" s="1"/>
  <c r="B92" i="11"/>
  <c r="A92" i="11"/>
  <c r="BQ92" i="11"/>
  <c r="BP92" i="11"/>
  <c r="BO92" i="11"/>
  <c r="BN92" i="11"/>
  <c r="BM92" i="11"/>
  <c r="BL92" i="11"/>
  <c r="BK92" i="11"/>
  <c r="BJ92" i="11"/>
  <c r="BI92" i="11"/>
  <c r="BH92" i="11"/>
  <c r="BG92" i="11"/>
  <c r="BF92" i="11"/>
  <c r="BE92" i="11"/>
  <c r="BD92" i="11"/>
  <c r="BC92" i="11"/>
  <c r="BB92" i="11"/>
  <c r="BA92" i="11"/>
  <c r="V91" i="11"/>
  <c r="U91" i="11"/>
  <c r="T91" i="11"/>
  <c r="S91" i="11"/>
  <c r="R91" i="11"/>
  <c r="Q91" i="11"/>
  <c r="P91" i="11"/>
  <c r="O91" i="11"/>
  <c r="N91" i="11"/>
  <c r="M91" i="11"/>
  <c r="L91" i="11"/>
  <c r="K91" i="11"/>
  <c r="J91" i="11"/>
  <c r="I91" i="11"/>
  <c r="H91" i="11"/>
  <c r="G91" i="11"/>
  <c r="F91" i="11"/>
  <c r="B91" i="11"/>
  <c r="A91" i="11"/>
  <c r="BQ91" i="11"/>
  <c r="BP91" i="11"/>
  <c r="BO91" i="11"/>
  <c r="BN91" i="11"/>
  <c r="BM91" i="11"/>
  <c r="BL91" i="11"/>
  <c r="BK91" i="11"/>
  <c r="BJ91" i="11"/>
  <c r="BI91" i="11"/>
  <c r="BH91" i="11"/>
  <c r="BG91" i="11"/>
  <c r="BF91" i="11"/>
  <c r="BE91" i="11"/>
  <c r="BD91" i="11"/>
  <c r="BC91" i="11"/>
  <c r="BB91" i="11"/>
  <c r="BA91" i="11"/>
  <c r="AZ91" i="11"/>
  <c r="AV91" i="11"/>
  <c r="Y90" i="11"/>
  <c r="Y92" i="11"/>
  <c r="X90" i="11"/>
  <c r="X91" i="11"/>
  <c r="B90" i="11"/>
  <c r="A90" i="11"/>
  <c r="V89" i="11"/>
  <c r="U89" i="11"/>
  <c r="T89" i="11"/>
  <c r="S89" i="11"/>
  <c r="R89" i="11"/>
  <c r="Q89" i="11"/>
  <c r="P89" i="11"/>
  <c r="O89" i="11"/>
  <c r="N89" i="11"/>
  <c r="M89" i="11"/>
  <c r="L89" i="11"/>
  <c r="K89" i="11"/>
  <c r="J89" i="11"/>
  <c r="I89" i="11"/>
  <c r="H89" i="11"/>
  <c r="G89" i="11"/>
  <c r="F89" i="11"/>
  <c r="B89" i="11"/>
  <c r="A89" i="11"/>
  <c r="X88" i="11"/>
  <c r="X89" i="11" s="1"/>
  <c r="B88" i="11"/>
  <c r="A88" i="11"/>
  <c r="AY88" i="11"/>
  <c r="V87" i="11"/>
  <c r="U87" i="11"/>
  <c r="T87" i="11"/>
  <c r="S87" i="11"/>
  <c r="R87" i="11"/>
  <c r="Q87" i="11"/>
  <c r="P87" i="11"/>
  <c r="O87" i="11"/>
  <c r="N87" i="11"/>
  <c r="M87" i="11"/>
  <c r="L87" i="11"/>
  <c r="K87" i="11"/>
  <c r="J87" i="11"/>
  <c r="I87" i="11"/>
  <c r="H87" i="11"/>
  <c r="G87" i="11"/>
  <c r="F87" i="11"/>
  <c r="B87" i="11"/>
  <c r="A87" i="11"/>
  <c r="Y86" i="11"/>
  <c r="Y88" i="11" s="1"/>
  <c r="X86" i="11"/>
  <c r="X87" i="11" s="1"/>
  <c r="B86" i="11"/>
  <c r="A86" i="11"/>
  <c r="B85" i="11"/>
  <c r="A85" i="11"/>
  <c r="BQ85" i="11"/>
  <c r="AZ85" i="11"/>
  <c r="AZ86" i="11"/>
  <c r="BS86" i="11" s="1"/>
  <c r="X84" i="11"/>
  <c r="X85" i="11" s="1"/>
  <c r="W84" i="11"/>
  <c r="W85" i="11" s="1"/>
  <c r="B84" i="11"/>
  <c r="A84" i="11"/>
  <c r="B83" i="11"/>
  <c r="A83" i="11"/>
  <c r="BQ83" i="11"/>
  <c r="BP83" i="11"/>
  <c r="BO83" i="11"/>
  <c r="BN83" i="11"/>
  <c r="BM83" i="11"/>
  <c r="BL83" i="11"/>
  <c r="BK83" i="11"/>
  <c r="BJ83" i="11"/>
  <c r="BI83" i="11"/>
  <c r="BH83" i="11"/>
  <c r="BG83" i="11"/>
  <c r="BF83" i="11"/>
  <c r="BE83" i="11"/>
  <c r="BD83" i="11"/>
  <c r="BC83" i="11"/>
  <c r="BB83" i="11"/>
  <c r="BA83" i="11"/>
  <c r="Y82" i="11"/>
  <c r="Y84" i="11"/>
  <c r="X82" i="11"/>
  <c r="X83" i="11"/>
  <c r="W82" i="11"/>
  <c r="W83" i="11"/>
  <c r="J104" i="6" s="1"/>
  <c r="B82" i="11"/>
  <c r="A82" i="11"/>
  <c r="BQ82" i="11"/>
  <c r="BP82" i="11"/>
  <c r="BO82" i="11"/>
  <c r="BN82" i="11"/>
  <c r="BM82" i="11"/>
  <c r="BL82" i="11"/>
  <c r="BK82" i="11"/>
  <c r="BJ82" i="11"/>
  <c r="BI82" i="11"/>
  <c r="BH82" i="11"/>
  <c r="BG82" i="11"/>
  <c r="BF82" i="11"/>
  <c r="BE82" i="11"/>
  <c r="BD82" i="11"/>
  <c r="BC82" i="11"/>
  <c r="BB82" i="11"/>
  <c r="BA82" i="11"/>
  <c r="AZ82" i="11"/>
  <c r="B81" i="11"/>
  <c r="A81" i="11"/>
  <c r="X80" i="11"/>
  <c r="X81" i="11" s="1"/>
  <c r="W80" i="11"/>
  <c r="W81" i="11" s="1"/>
  <c r="J103" i="6" s="1"/>
  <c r="B80" i="11"/>
  <c r="A80" i="11"/>
  <c r="BQ80" i="11"/>
  <c r="BP80" i="11"/>
  <c r="BO80" i="11"/>
  <c r="BN80" i="11"/>
  <c r="BM80" i="11"/>
  <c r="BL80" i="11"/>
  <c r="BK80" i="11"/>
  <c r="BJ80" i="11"/>
  <c r="BI80" i="11"/>
  <c r="BH80" i="11"/>
  <c r="BG80" i="11"/>
  <c r="BF80" i="11"/>
  <c r="BE80" i="11"/>
  <c r="BD80" i="11"/>
  <c r="BC80" i="11"/>
  <c r="BB80" i="11"/>
  <c r="BA80" i="11"/>
  <c r="B79" i="11"/>
  <c r="A79" i="11"/>
  <c r="BQ79" i="11"/>
  <c r="BP79" i="11"/>
  <c r="BO79" i="11"/>
  <c r="BN79" i="11"/>
  <c r="BM79" i="11"/>
  <c r="BL79" i="11"/>
  <c r="BK79" i="11"/>
  <c r="BJ79" i="11"/>
  <c r="BI79" i="11"/>
  <c r="BH79" i="11"/>
  <c r="BG79" i="11"/>
  <c r="BF79" i="11"/>
  <c r="BE79" i="11"/>
  <c r="BD79" i="11"/>
  <c r="BC79" i="11"/>
  <c r="BB79" i="11"/>
  <c r="BA79" i="11"/>
  <c r="AZ79" i="11"/>
  <c r="AV79" i="11"/>
  <c r="Y78" i="11"/>
  <c r="Y80" i="11"/>
  <c r="X78" i="11"/>
  <c r="X79" i="11"/>
  <c r="W78" i="11"/>
  <c r="W79" i="11"/>
  <c r="J102" i="6" s="1"/>
  <c r="B78" i="11"/>
  <c r="A78" i="11"/>
  <c r="B77" i="11"/>
  <c r="A77" i="11"/>
  <c r="X76" i="11"/>
  <c r="X77" i="11" s="1"/>
  <c r="W76" i="11"/>
  <c r="W77" i="11" s="1"/>
  <c r="J101" i="6" s="1"/>
  <c r="B76" i="11"/>
  <c r="A76" i="11"/>
  <c r="AY76" i="11"/>
  <c r="B75" i="11"/>
  <c r="A75" i="11"/>
  <c r="Y74" i="11"/>
  <c r="Y76" i="11" s="1"/>
  <c r="X74" i="11"/>
  <c r="X75" i="11" s="1"/>
  <c r="W74" i="11"/>
  <c r="W75" i="11" s="1"/>
  <c r="B74" i="11"/>
  <c r="A74" i="11"/>
  <c r="BP73" i="11"/>
  <c r="BO73" i="11"/>
  <c r="BL73" i="11"/>
  <c r="BK73" i="11"/>
  <c r="BH73" i="11"/>
  <c r="BG73" i="11"/>
  <c r="BD73" i="11"/>
  <c r="BC73" i="11"/>
  <c r="B73" i="11"/>
  <c r="A73" i="11"/>
  <c r="BQ73" i="11"/>
  <c r="BQ75" i="11"/>
  <c r="BN73" i="11"/>
  <c r="BM73" i="11"/>
  <c r="BJ73" i="11"/>
  <c r="BI73" i="11"/>
  <c r="BI75" i="11"/>
  <c r="BF73" i="11"/>
  <c r="BE73" i="11"/>
  <c r="BB73" i="11"/>
  <c r="BA73" i="11"/>
  <c r="AZ73" i="11"/>
  <c r="AZ74" i="11"/>
  <c r="BS74" i="11"/>
  <c r="X72" i="11"/>
  <c r="X73" i="11"/>
  <c r="W72" i="11"/>
  <c r="W73" i="11" s="1"/>
  <c r="B72" i="11"/>
  <c r="A72" i="11"/>
  <c r="B71" i="11"/>
  <c r="A71" i="11"/>
  <c r="BQ71" i="11"/>
  <c r="BP71" i="11"/>
  <c r="BO71" i="11"/>
  <c r="BN71" i="11"/>
  <c r="BM71" i="11"/>
  <c r="BL71" i="11"/>
  <c r="BK71" i="11"/>
  <c r="BJ71" i="11"/>
  <c r="BI71" i="11"/>
  <c r="BH71" i="11"/>
  <c r="BG71" i="11"/>
  <c r="BF71" i="11"/>
  <c r="BE71" i="11"/>
  <c r="BD71" i="11"/>
  <c r="BC71" i="11"/>
  <c r="BB71" i="11"/>
  <c r="BA71" i="11"/>
  <c r="Y70" i="11"/>
  <c r="Y72" i="11" s="1"/>
  <c r="X70" i="11"/>
  <c r="X71" i="11" s="1"/>
  <c r="W70" i="11"/>
  <c r="W71" i="11" s="1"/>
  <c r="B70" i="11"/>
  <c r="A70" i="11"/>
  <c r="BQ70" i="11"/>
  <c r="BP70" i="11"/>
  <c r="BO70" i="11"/>
  <c r="BN70" i="11"/>
  <c r="BM70" i="11"/>
  <c r="BL70" i="11"/>
  <c r="BK70" i="11"/>
  <c r="BJ70" i="11"/>
  <c r="BI70" i="11"/>
  <c r="BH70" i="11"/>
  <c r="BG70" i="11"/>
  <c r="BF70" i="11"/>
  <c r="BE70" i="11"/>
  <c r="BD70" i="11"/>
  <c r="BC70" i="11"/>
  <c r="BB70" i="11"/>
  <c r="BA70" i="11"/>
  <c r="AZ70" i="11"/>
  <c r="B69" i="11"/>
  <c r="A69" i="11"/>
  <c r="X68" i="11"/>
  <c r="X69" i="11" s="1"/>
  <c r="W68" i="11"/>
  <c r="W69" i="11" s="1"/>
  <c r="B68" i="11"/>
  <c r="A68" i="11"/>
  <c r="BQ68" i="11"/>
  <c r="BP68" i="11"/>
  <c r="BO68" i="11"/>
  <c r="BN68" i="11"/>
  <c r="BM68" i="11"/>
  <c r="BL68" i="11"/>
  <c r="BK68" i="11"/>
  <c r="BJ68" i="11"/>
  <c r="BI68" i="11"/>
  <c r="BH68" i="11"/>
  <c r="BG68" i="11"/>
  <c r="BF68" i="11"/>
  <c r="BE68" i="11"/>
  <c r="BD68" i="11"/>
  <c r="BC68" i="11"/>
  <c r="BB68" i="11"/>
  <c r="BA68" i="11"/>
  <c r="B67" i="11"/>
  <c r="A67" i="11"/>
  <c r="BQ67" i="11"/>
  <c r="BP67" i="11"/>
  <c r="BO67" i="11"/>
  <c r="BN67" i="11"/>
  <c r="BM67" i="11"/>
  <c r="BL67" i="11"/>
  <c r="BK67" i="11"/>
  <c r="BJ67" i="11"/>
  <c r="BI67" i="11"/>
  <c r="BH67" i="11"/>
  <c r="BG67" i="11"/>
  <c r="BF67" i="11"/>
  <c r="BE67" i="11"/>
  <c r="BD67" i="11"/>
  <c r="BC67" i="11"/>
  <c r="BB67" i="11"/>
  <c r="BA67" i="11"/>
  <c r="AZ67" i="11"/>
  <c r="AV67" i="11"/>
  <c r="Y66" i="11"/>
  <c r="Y68" i="11" s="1"/>
  <c r="X66" i="11"/>
  <c r="X67" i="11" s="1"/>
  <c r="W66" i="11"/>
  <c r="W67" i="11" s="1"/>
  <c r="B66" i="11"/>
  <c r="A66" i="11"/>
  <c r="B65" i="11"/>
  <c r="A65" i="11"/>
  <c r="X64" i="11"/>
  <c r="X65" i="11" s="1"/>
  <c r="W64" i="11"/>
  <c r="W65" i="11" s="1"/>
  <c r="B64" i="11"/>
  <c r="A64" i="11"/>
  <c r="AY64" i="11"/>
  <c r="B63" i="11"/>
  <c r="A63" i="11"/>
  <c r="Y62" i="11"/>
  <c r="Y64" i="11" s="1"/>
  <c r="X62" i="11"/>
  <c r="X63" i="11" s="1"/>
  <c r="W62" i="11"/>
  <c r="W63" i="11" s="1"/>
  <c r="B62" i="11"/>
  <c r="A62" i="11"/>
  <c r="F61" i="11"/>
  <c r="G61" i="11" s="1"/>
  <c r="H61" i="11" s="1"/>
  <c r="I61" i="11" s="1"/>
  <c r="J61" i="11" s="1"/>
  <c r="K61" i="11" s="1"/>
  <c r="L61" i="11" s="1"/>
  <c r="M61" i="11" s="1"/>
  <c r="N61" i="11" s="1"/>
  <c r="O61" i="11" s="1"/>
  <c r="P61" i="11" s="1"/>
  <c r="Q61" i="11" s="1"/>
  <c r="R61" i="11" s="1"/>
  <c r="S61" i="11" s="1"/>
  <c r="T61" i="11" s="1"/>
  <c r="U61" i="11" s="1"/>
  <c r="V61" i="11" s="1"/>
  <c r="BQ61" i="11"/>
  <c r="AZ61" i="11"/>
  <c r="AZ62" i="11"/>
  <c r="BS62" i="11"/>
  <c r="BQ58" i="11"/>
  <c r="BP58" i="11"/>
  <c r="BO58" i="11"/>
  <c r="BN58" i="11"/>
  <c r="BM58" i="11"/>
  <c r="BL58" i="11"/>
  <c r="BK58" i="11"/>
  <c r="BJ58" i="11"/>
  <c r="BI58" i="11"/>
  <c r="BH58" i="11"/>
  <c r="BG58" i="11"/>
  <c r="BF58" i="11"/>
  <c r="BE58" i="11"/>
  <c r="BD58" i="11"/>
  <c r="BC58" i="11"/>
  <c r="BB58" i="11"/>
  <c r="BA58" i="11"/>
  <c r="BQ57" i="11"/>
  <c r="BP57" i="11"/>
  <c r="BO57" i="11"/>
  <c r="BN57" i="11"/>
  <c r="BM57" i="11"/>
  <c r="BL57" i="11"/>
  <c r="BK57" i="11"/>
  <c r="BJ57" i="11"/>
  <c r="BI57" i="11"/>
  <c r="BH57" i="11"/>
  <c r="BG57" i="11"/>
  <c r="BF57" i="11"/>
  <c r="BE57" i="11"/>
  <c r="BD57" i="11"/>
  <c r="BC57" i="11"/>
  <c r="BB57" i="11"/>
  <c r="BA57" i="11"/>
  <c r="AZ57" i="11"/>
  <c r="Z56" i="11"/>
  <c r="AA56" i="11" s="1"/>
  <c r="X56" i="11"/>
  <c r="Y56" i="11" s="1"/>
  <c r="V56" i="11"/>
  <c r="W56" i="11" s="1"/>
  <c r="I113" i="6" s="1"/>
  <c r="M56" i="11"/>
  <c r="N56" i="11"/>
  <c r="K56" i="11"/>
  <c r="L56" i="11"/>
  <c r="I56" i="11"/>
  <c r="J56" i="11"/>
  <c r="H113" i="6" s="1"/>
  <c r="BQ55" i="11"/>
  <c r="BP55" i="11"/>
  <c r="BO55" i="11"/>
  <c r="BN55" i="11"/>
  <c r="BM55" i="11"/>
  <c r="BL55" i="11"/>
  <c r="BK55" i="11"/>
  <c r="BJ55" i="11"/>
  <c r="BI55" i="11"/>
  <c r="BH55" i="11"/>
  <c r="BG55" i="11"/>
  <c r="BF55" i="11"/>
  <c r="BE55" i="11"/>
  <c r="BD55" i="11"/>
  <c r="BC55" i="11"/>
  <c r="BB55" i="11"/>
  <c r="BA55" i="11"/>
  <c r="Z55" i="11"/>
  <c r="AA55" i="11"/>
  <c r="X55" i="11"/>
  <c r="Y55" i="11"/>
  <c r="V55" i="11"/>
  <c r="W55" i="11"/>
  <c r="I112" i="6" s="1"/>
  <c r="M55" i="11"/>
  <c r="N55" i="11" s="1"/>
  <c r="K55" i="11"/>
  <c r="L55" i="11" s="1"/>
  <c r="I55" i="11"/>
  <c r="J55" i="11" s="1"/>
  <c r="H112" i="6" s="1"/>
  <c r="B55" i="11"/>
  <c r="A55" i="11"/>
  <c r="BQ54" i="11"/>
  <c r="BP54" i="11"/>
  <c r="BO54" i="11"/>
  <c r="BN54" i="11"/>
  <c r="BM54" i="11"/>
  <c r="BL54" i="11"/>
  <c r="BK54" i="11"/>
  <c r="BJ54" i="11"/>
  <c r="BI54" i="11"/>
  <c r="BH54" i="11"/>
  <c r="BG54" i="11"/>
  <c r="BF54" i="11"/>
  <c r="BE54" i="11"/>
  <c r="BD54" i="11"/>
  <c r="BC54" i="11"/>
  <c r="BB54" i="11"/>
  <c r="BA54" i="11"/>
  <c r="AZ54" i="11"/>
  <c r="AV54" i="11"/>
  <c r="Z54" i="11"/>
  <c r="AA54" i="11" s="1"/>
  <c r="X54" i="11"/>
  <c r="Y54" i="11" s="1"/>
  <c r="V54" i="11"/>
  <c r="W54" i="11" s="1"/>
  <c r="I111" i="6" s="1"/>
  <c r="M54" i="11"/>
  <c r="N54" i="11" s="1"/>
  <c r="K54" i="11"/>
  <c r="L54" i="11" s="1"/>
  <c r="I54" i="11"/>
  <c r="J54" i="11" s="1"/>
  <c r="Z53" i="11"/>
  <c r="AA53" i="11" s="1"/>
  <c r="X53" i="11"/>
  <c r="Y53" i="11" s="1"/>
  <c r="V53" i="11"/>
  <c r="W53" i="11" s="1"/>
  <c r="I110" i="6" s="1"/>
  <c r="M53" i="11"/>
  <c r="N53" i="11"/>
  <c r="K53" i="11"/>
  <c r="L53" i="11"/>
  <c r="I53" i="11"/>
  <c r="J53" i="11"/>
  <c r="H110" i="6" s="1"/>
  <c r="B53" i="11"/>
  <c r="A53" i="11"/>
  <c r="Z52" i="11"/>
  <c r="AA52" i="11"/>
  <c r="X52" i="11"/>
  <c r="Y52" i="11"/>
  <c r="V52" i="11"/>
  <c r="W52" i="11"/>
  <c r="I109" i="6" s="1"/>
  <c r="M52" i="11"/>
  <c r="N52" i="11" s="1"/>
  <c r="K52" i="11"/>
  <c r="L52" i="11" s="1"/>
  <c r="I52" i="11"/>
  <c r="J52" i="11" s="1"/>
  <c r="H109" i="6" s="1"/>
  <c r="AY51" i="11"/>
  <c r="Z51" i="11"/>
  <c r="AA51" i="11"/>
  <c r="X51" i="11"/>
  <c r="Y51" i="11"/>
  <c r="V51" i="11"/>
  <c r="W51" i="11"/>
  <c r="I108" i="6" s="1"/>
  <c r="M51" i="11"/>
  <c r="N51" i="11" s="1"/>
  <c r="K51" i="11"/>
  <c r="L51" i="11" s="1"/>
  <c r="I51" i="11"/>
  <c r="J51" i="11" s="1"/>
  <c r="H108" i="6" s="1"/>
  <c r="B51" i="11"/>
  <c r="A51" i="11"/>
  <c r="Z50" i="11"/>
  <c r="AA50" i="11" s="1"/>
  <c r="X50" i="11"/>
  <c r="Y50" i="11" s="1"/>
  <c r="V50" i="11"/>
  <c r="W50" i="11" s="1"/>
  <c r="I107" i="6" s="1"/>
  <c r="M50" i="11"/>
  <c r="N50" i="11"/>
  <c r="K50" i="11"/>
  <c r="L50" i="11"/>
  <c r="I50" i="11"/>
  <c r="J50" i="11"/>
  <c r="H107" i="6" s="1"/>
  <c r="Z49" i="11"/>
  <c r="AA49" i="11"/>
  <c r="X49" i="11"/>
  <c r="Y49" i="11"/>
  <c r="V49" i="11"/>
  <c r="W49" i="11"/>
  <c r="I106" i="6" s="1"/>
  <c r="M49" i="11"/>
  <c r="N49" i="11" s="1"/>
  <c r="K49" i="11"/>
  <c r="L49" i="11" s="1"/>
  <c r="I49" i="11"/>
  <c r="J49" i="11" s="1"/>
  <c r="H106" i="6" s="1"/>
  <c r="B49" i="11"/>
  <c r="A49" i="11"/>
  <c r="BQ48" i="11"/>
  <c r="AZ48" i="11"/>
  <c r="AZ49" i="11" s="1"/>
  <c r="BS49" i="11" s="1"/>
  <c r="Z48" i="11"/>
  <c r="AA48" i="11" s="1"/>
  <c r="X48" i="11"/>
  <c r="Y48" i="11" s="1"/>
  <c r="V48" i="11"/>
  <c r="W48" i="11" s="1"/>
  <c r="M48" i="11"/>
  <c r="N48" i="11" s="1"/>
  <c r="K48" i="11"/>
  <c r="L48" i="11" s="1"/>
  <c r="I48" i="11"/>
  <c r="J48" i="11" s="1"/>
  <c r="H105" i="6" s="1"/>
  <c r="Z47" i="11"/>
  <c r="AA47" i="11" s="1"/>
  <c r="X47" i="11"/>
  <c r="Y47" i="11" s="1"/>
  <c r="V47" i="11"/>
  <c r="W47" i="11" s="1"/>
  <c r="M47" i="11"/>
  <c r="N47" i="11" s="1"/>
  <c r="K47" i="11"/>
  <c r="L47" i="11" s="1"/>
  <c r="I47" i="11"/>
  <c r="J47" i="11" s="1"/>
  <c r="B47" i="11"/>
  <c r="A47" i="11"/>
  <c r="BQ46" i="11"/>
  <c r="BP46" i="11"/>
  <c r="BO46" i="11"/>
  <c r="BN46" i="11"/>
  <c r="BM46" i="11"/>
  <c r="BL46" i="11"/>
  <c r="BK46" i="11"/>
  <c r="BJ46" i="11"/>
  <c r="BI46" i="11"/>
  <c r="BH46" i="11"/>
  <c r="BG46" i="11"/>
  <c r="BF46" i="11"/>
  <c r="BE46" i="11"/>
  <c r="BD46" i="11"/>
  <c r="BC46" i="11"/>
  <c r="BB46" i="11"/>
  <c r="BA46" i="11"/>
  <c r="Z46" i="11"/>
  <c r="AA46" i="11"/>
  <c r="X46" i="11"/>
  <c r="Y46" i="11"/>
  <c r="V46" i="11"/>
  <c r="W46" i="11"/>
  <c r="I103" i="6" s="1"/>
  <c r="M46" i="11"/>
  <c r="N46" i="11" s="1"/>
  <c r="K46" i="11"/>
  <c r="L46" i="11" s="1"/>
  <c r="I46" i="11"/>
  <c r="J46" i="11" s="1"/>
  <c r="H103" i="6" s="1"/>
  <c r="BQ45" i="11"/>
  <c r="BP45" i="11"/>
  <c r="BO45" i="11"/>
  <c r="BN45" i="11"/>
  <c r="BM45" i="11"/>
  <c r="BL45" i="11"/>
  <c r="BK45" i="11"/>
  <c r="BJ45" i="11"/>
  <c r="BI45" i="11"/>
  <c r="BH45" i="11"/>
  <c r="BG45" i="11"/>
  <c r="BF45" i="11"/>
  <c r="BE45" i="11"/>
  <c r="BD45" i="11"/>
  <c r="BC45" i="11"/>
  <c r="BB45" i="11"/>
  <c r="BA45" i="11"/>
  <c r="AZ45" i="11"/>
  <c r="Z45" i="11"/>
  <c r="AA45" i="11"/>
  <c r="X45" i="11"/>
  <c r="Y45" i="11"/>
  <c r="V45" i="11"/>
  <c r="W45" i="11"/>
  <c r="M45" i="11"/>
  <c r="N45" i="11"/>
  <c r="K45" i="11"/>
  <c r="L45" i="11"/>
  <c r="I45" i="11"/>
  <c r="J45" i="11"/>
  <c r="H102" i="6" s="1"/>
  <c r="B45" i="11"/>
  <c r="A45" i="11"/>
  <c r="Z44" i="11"/>
  <c r="AA44" i="11" s="1"/>
  <c r="X44" i="11"/>
  <c r="Y44" i="11" s="1"/>
  <c r="V44" i="11"/>
  <c r="W44" i="11" s="1"/>
  <c r="I101" i="6" s="1"/>
  <c r="M44" i="11"/>
  <c r="N44" i="11"/>
  <c r="K44" i="11"/>
  <c r="L44" i="11"/>
  <c r="I44" i="11"/>
  <c r="J44" i="11"/>
  <c r="H101" i="6" s="1"/>
  <c r="BQ43" i="11"/>
  <c r="BP43" i="11"/>
  <c r="BO43" i="11"/>
  <c r="BN43" i="11"/>
  <c r="BM43" i="11"/>
  <c r="BL43" i="11"/>
  <c r="BK43" i="11"/>
  <c r="BJ43" i="11"/>
  <c r="BI43" i="11"/>
  <c r="BH43" i="11"/>
  <c r="BG43" i="11"/>
  <c r="BF43" i="11"/>
  <c r="BE43" i="11"/>
  <c r="BD43" i="11"/>
  <c r="BC43" i="11"/>
  <c r="BB43" i="11"/>
  <c r="BA43" i="11"/>
  <c r="Z43" i="11"/>
  <c r="AA43" i="11"/>
  <c r="X43" i="11"/>
  <c r="Y43" i="11"/>
  <c r="V43" i="11"/>
  <c r="W43" i="11"/>
  <c r="I100" i="6" s="1"/>
  <c r="M43" i="11"/>
  <c r="N43" i="11" s="1"/>
  <c r="K43" i="11"/>
  <c r="L43" i="11" s="1"/>
  <c r="I43" i="11"/>
  <c r="J43" i="11" s="1"/>
  <c r="B43" i="11"/>
  <c r="A43" i="11"/>
  <c r="BQ42" i="11"/>
  <c r="BP42" i="11"/>
  <c r="BO42" i="11"/>
  <c r="BN42" i="11"/>
  <c r="BM42" i="11"/>
  <c r="BL42" i="11"/>
  <c r="BK42" i="11"/>
  <c r="BJ42" i="11"/>
  <c r="BI42" i="11"/>
  <c r="BH42" i="11"/>
  <c r="BG42" i="11"/>
  <c r="BF42" i="11"/>
  <c r="BE42" i="11"/>
  <c r="BD42" i="11"/>
  <c r="BC42" i="11"/>
  <c r="BB42" i="11"/>
  <c r="BA42" i="11"/>
  <c r="AZ42" i="11"/>
  <c r="AV42" i="11"/>
  <c r="Z42" i="11"/>
  <c r="AA42" i="11"/>
  <c r="X42" i="11"/>
  <c r="Y42" i="11"/>
  <c r="V42" i="11"/>
  <c r="W42" i="11"/>
  <c r="I99" i="6" s="1"/>
  <c r="M42" i="11"/>
  <c r="N42" i="11" s="1"/>
  <c r="K42" i="11"/>
  <c r="L42" i="11" s="1"/>
  <c r="I42" i="11"/>
  <c r="J42" i="11" s="1"/>
  <c r="H99" i="6" s="1"/>
  <c r="Z41" i="11"/>
  <c r="AA41" i="11"/>
  <c r="X41" i="11"/>
  <c r="Y41" i="11"/>
  <c r="V41" i="11"/>
  <c r="W41" i="11"/>
  <c r="I98" i="6" s="1"/>
  <c r="M41" i="11"/>
  <c r="N41" i="11" s="1"/>
  <c r="K41" i="11"/>
  <c r="L41" i="11" s="1"/>
  <c r="I41" i="11"/>
  <c r="J41" i="11" s="1"/>
  <c r="H98" i="6" s="1"/>
  <c r="B41" i="11"/>
  <c r="A41" i="11"/>
  <c r="Z40" i="11"/>
  <c r="AA40" i="11" s="1"/>
  <c r="X40" i="11"/>
  <c r="Y40" i="11" s="1"/>
  <c r="V40" i="11"/>
  <c r="W40" i="11" s="1"/>
  <c r="M40" i="11"/>
  <c r="N40" i="11" s="1"/>
  <c r="K40" i="11"/>
  <c r="L40" i="11" s="1"/>
  <c r="I40" i="11"/>
  <c r="J40" i="11" s="1"/>
  <c r="AY39" i="11"/>
  <c r="Z39" i="11"/>
  <c r="AA39" i="11" s="1"/>
  <c r="X39" i="11"/>
  <c r="Y39" i="11" s="1"/>
  <c r="V39" i="11"/>
  <c r="W39" i="11" s="1"/>
  <c r="I96" i="6" s="1"/>
  <c r="M39" i="11"/>
  <c r="N39" i="11" s="1"/>
  <c r="K39" i="11"/>
  <c r="L39" i="11" s="1"/>
  <c r="I39" i="11"/>
  <c r="J39" i="11" s="1"/>
  <c r="H96" i="6" s="1"/>
  <c r="B39" i="11"/>
  <c r="A39" i="11"/>
  <c r="Z38" i="11"/>
  <c r="AA38" i="11" s="1"/>
  <c r="X38" i="11"/>
  <c r="Y38" i="11" s="1"/>
  <c r="V38" i="11"/>
  <c r="W38" i="11" s="1"/>
  <c r="M38" i="11"/>
  <c r="N38" i="11" s="1"/>
  <c r="K38" i="11"/>
  <c r="L38" i="11" s="1"/>
  <c r="I38" i="11"/>
  <c r="J38" i="11" s="1"/>
  <c r="H95" i="6" s="1"/>
  <c r="BQ37" i="11"/>
  <c r="Z37" i="11"/>
  <c r="AA37" i="11" s="1"/>
  <c r="X37" i="11"/>
  <c r="Y37" i="11" s="1"/>
  <c r="V37" i="11"/>
  <c r="W37" i="11" s="1"/>
  <c r="I94" i="6" s="1"/>
  <c r="M37" i="11"/>
  <c r="N37" i="11" s="1"/>
  <c r="K37" i="11"/>
  <c r="L37" i="11" s="1"/>
  <c r="I37" i="11"/>
  <c r="J37" i="11" s="1"/>
  <c r="H94" i="6" s="1"/>
  <c r="B37" i="11"/>
  <c r="A37" i="11"/>
  <c r="BQ36" i="11"/>
  <c r="AZ36" i="11"/>
  <c r="AZ30" i="11" s="1"/>
  <c r="BQ34" i="11"/>
  <c r="BP34" i="11"/>
  <c r="BO34" i="11"/>
  <c r="BN34" i="11"/>
  <c r="BM34" i="11"/>
  <c r="BL34" i="11"/>
  <c r="BK34" i="11"/>
  <c r="BJ34" i="11"/>
  <c r="BI34" i="11"/>
  <c r="BH34" i="11"/>
  <c r="BG34" i="11"/>
  <c r="BF34" i="11"/>
  <c r="BE34" i="11"/>
  <c r="BD34" i="11"/>
  <c r="BC34" i="11"/>
  <c r="BB34" i="11"/>
  <c r="BA34" i="11"/>
  <c r="BQ33" i="11"/>
  <c r="BP33" i="11"/>
  <c r="BO33" i="11"/>
  <c r="BN33" i="11"/>
  <c r="BM33" i="11"/>
  <c r="BL33" i="11"/>
  <c r="BK33" i="11"/>
  <c r="BJ33" i="11"/>
  <c r="BI33" i="11"/>
  <c r="BH33" i="11"/>
  <c r="BG33" i="11"/>
  <c r="BF33" i="11"/>
  <c r="BE33" i="11"/>
  <c r="BD33" i="11"/>
  <c r="BC33" i="11"/>
  <c r="BB33" i="11"/>
  <c r="BA33" i="11"/>
  <c r="AZ33" i="11"/>
  <c r="BQ31" i="11"/>
  <c r="BP31" i="11"/>
  <c r="BO31" i="11"/>
  <c r="BN31" i="11"/>
  <c r="BM31" i="11"/>
  <c r="BL31" i="11"/>
  <c r="BK31" i="11"/>
  <c r="BJ31" i="11"/>
  <c r="BI31" i="11"/>
  <c r="BH31" i="11"/>
  <c r="BG31" i="11"/>
  <c r="BF31" i="11"/>
  <c r="BE31" i="11"/>
  <c r="BD31" i="11"/>
  <c r="BC31" i="11"/>
  <c r="BB31" i="11"/>
  <c r="BA31" i="11"/>
  <c r="BQ30" i="11"/>
  <c r="BP30" i="11"/>
  <c r="BO30" i="11"/>
  <c r="BN30" i="11"/>
  <c r="BM30" i="11"/>
  <c r="BL30" i="11"/>
  <c r="BK30" i="11"/>
  <c r="BJ30" i="11"/>
  <c r="BI30" i="11"/>
  <c r="BH30" i="11"/>
  <c r="BG30" i="11"/>
  <c r="BF30" i="11"/>
  <c r="BE30" i="11"/>
  <c r="BD30" i="11"/>
  <c r="BC30" i="11"/>
  <c r="BB30" i="11"/>
  <c r="BA30" i="11"/>
  <c r="AV30" i="11"/>
  <c r="Z30" i="11"/>
  <c r="U30" i="11"/>
  <c r="K30" i="11"/>
  <c r="Z29" i="11"/>
  <c r="U29" i="11"/>
  <c r="K29" i="11"/>
  <c r="Z28" i="11"/>
  <c r="U28" i="11"/>
  <c r="K28" i="11"/>
  <c r="AY27" i="11"/>
  <c r="Z27" i="11"/>
  <c r="U27" i="11"/>
  <c r="K27" i="11"/>
  <c r="Z26" i="11"/>
  <c r="U26" i="11"/>
  <c r="K26" i="11"/>
  <c r="Z25" i="11"/>
  <c r="U25" i="11"/>
  <c r="K25" i="11"/>
  <c r="BQ24" i="11"/>
  <c r="BQ25" i="11" s="1"/>
  <c r="AZ24" i="11"/>
  <c r="AZ25" i="11" s="1"/>
  <c r="BS25" i="11" s="1"/>
  <c r="Z24" i="11"/>
  <c r="U24" i="11"/>
  <c r="K24" i="11"/>
  <c r="Z23" i="11"/>
  <c r="U23" i="11"/>
  <c r="K23" i="11"/>
  <c r="BQ22" i="11"/>
  <c r="BP22" i="11"/>
  <c r="BO22" i="11"/>
  <c r="BN22" i="11"/>
  <c r="BM22" i="11"/>
  <c r="BL22" i="11"/>
  <c r="BK22" i="11"/>
  <c r="BJ22" i="11"/>
  <c r="BI22" i="11"/>
  <c r="BH22" i="11"/>
  <c r="BG22" i="11"/>
  <c r="BF22" i="11"/>
  <c r="BE22" i="11"/>
  <c r="BD22" i="11"/>
  <c r="BC22" i="11"/>
  <c r="BB22" i="11"/>
  <c r="BA22" i="11"/>
  <c r="Z22" i="11"/>
  <c r="U22" i="11"/>
  <c r="K22" i="11"/>
  <c r="BQ21" i="11"/>
  <c r="BP21" i="11"/>
  <c r="BO21" i="11"/>
  <c r="BN21" i="11"/>
  <c r="BM21" i="11"/>
  <c r="BL21" i="11"/>
  <c r="BK21" i="11"/>
  <c r="BJ21" i="11"/>
  <c r="BI21" i="11"/>
  <c r="BH21" i="11"/>
  <c r="BG21" i="11"/>
  <c r="BF21" i="11"/>
  <c r="BE21" i="11"/>
  <c r="BD21" i="11"/>
  <c r="BC21" i="11"/>
  <c r="BB21" i="11"/>
  <c r="BA21" i="11"/>
  <c r="AZ21" i="11"/>
  <c r="Z21" i="11"/>
  <c r="U21" i="11"/>
  <c r="K21" i="11"/>
  <c r="Z20" i="11"/>
  <c r="U20" i="11"/>
  <c r="K20" i="11"/>
  <c r="BQ19" i="11"/>
  <c r="BP19" i="11"/>
  <c r="BO19" i="11"/>
  <c r="BN19" i="11"/>
  <c r="BM19" i="11"/>
  <c r="BL19" i="11"/>
  <c r="BK19" i="11"/>
  <c r="BJ19" i="11"/>
  <c r="BI19" i="11"/>
  <c r="BH19" i="11"/>
  <c r="BG19" i="11"/>
  <c r="BF19" i="11"/>
  <c r="BE19" i="11"/>
  <c r="BD19" i="11"/>
  <c r="BC19" i="11"/>
  <c r="BB19" i="11"/>
  <c r="BA19" i="11"/>
  <c r="Z19" i="11"/>
  <c r="U19" i="11"/>
  <c r="K19" i="11"/>
  <c r="BQ18" i="11"/>
  <c r="BP18" i="11"/>
  <c r="BO18" i="11"/>
  <c r="BN18" i="11"/>
  <c r="BM18" i="11"/>
  <c r="BL18" i="11"/>
  <c r="BK18" i="11"/>
  <c r="BJ18" i="11"/>
  <c r="BI18" i="11"/>
  <c r="BH18" i="11"/>
  <c r="BG18" i="11"/>
  <c r="BF18" i="11"/>
  <c r="BE18" i="11"/>
  <c r="BD18" i="11"/>
  <c r="BC18" i="11"/>
  <c r="BB18" i="11"/>
  <c r="BA18" i="11"/>
  <c r="AZ18" i="11"/>
  <c r="AV18" i="11"/>
  <c r="Z18" i="11"/>
  <c r="U18" i="11"/>
  <c r="K18" i="11"/>
  <c r="Z17" i="11"/>
  <c r="U17" i="11"/>
  <c r="K17" i="11"/>
  <c r="Z16" i="11"/>
  <c r="U16" i="11"/>
  <c r="K16" i="11"/>
  <c r="Z15" i="11"/>
  <c r="U15" i="11"/>
  <c r="K15" i="11"/>
  <c r="Z14" i="11"/>
  <c r="U14" i="11"/>
  <c r="K14" i="11"/>
  <c r="Z13" i="11"/>
  <c r="U13" i="11"/>
  <c r="K13" i="11"/>
  <c r="Z12" i="11"/>
  <c r="U12" i="11"/>
  <c r="P12" i="11"/>
  <c r="K12" i="11"/>
  <c r="Z11" i="11"/>
  <c r="U11" i="11"/>
  <c r="K11" i="11"/>
  <c r="BQ137" i="10"/>
  <c r="BP137" i="10"/>
  <c r="BO137" i="10"/>
  <c r="BN137" i="10"/>
  <c r="BM137" i="10"/>
  <c r="BL137" i="10"/>
  <c r="BK137" i="10"/>
  <c r="BJ137" i="10"/>
  <c r="BI137" i="10"/>
  <c r="BH137" i="10"/>
  <c r="BG137" i="10"/>
  <c r="BF137" i="10"/>
  <c r="BE137" i="10"/>
  <c r="BD137" i="10"/>
  <c r="BC137" i="10"/>
  <c r="BB137" i="10"/>
  <c r="BA137" i="10"/>
  <c r="BQ136" i="10"/>
  <c r="BP136" i="10"/>
  <c r="BO136" i="10"/>
  <c r="BN136" i="10"/>
  <c r="BM136" i="10"/>
  <c r="BL136" i="10"/>
  <c r="BK136" i="10"/>
  <c r="BJ136" i="10"/>
  <c r="BI136" i="10"/>
  <c r="BH136" i="10"/>
  <c r="BG136" i="10"/>
  <c r="BF136" i="10"/>
  <c r="BE136" i="10"/>
  <c r="BD136" i="10"/>
  <c r="BC136" i="10"/>
  <c r="BB136" i="10"/>
  <c r="BA136" i="10"/>
  <c r="AY136" i="10"/>
  <c r="BQ135" i="10"/>
  <c r="BP135" i="10"/>
  <c r="BP132" i="10" s="1"/>
  <c r="BO135" i="10"/>
  <c r="BO132" i="10" s="1"/>
  <c r="BN135" i="10"/>
  <c r="BN132" i="10" s="1"/>
  <c r="BM135" i="10"/>
  <c r="BM129" i="10" s="1"/>
  <c r="BL135" i="10"/>
  <c r="BL132" i="10"/>
  <c r="BK135" i="10"/>
  <c r="BK132" i="10"/>
  <c r="BJ135" i="10"/>
  <c r="BI135" i="10"/>
  <c r="BI132" i="10" s="1"/>
  <c r="BH135" i="10"/>
  <c r="BH132" i="10" s="1"/>
  <c r="BG135" i="10"/>
  <c r="BG129" i="10" s="1"/>
  <c r="BF135" i="10"/>
  <c r="BF132" i="10"/>
  <c r="BE135" i="10"/>
  <c r="BE132" i="10"/>
  <c r="BD135" i="10"/>
  <c r="BD132" i="10"/>
  <c r="BC135" i="10"/>
  <c r="BB135" i="10"/>
  <c r="BB132" i="10" s="1"/>
  <c r="BA135" i="10"/>
  <c r="BA129" i="10" s="1"/>
  <c r="BQ134" i="10"/>
  <c r="BP134" i="10"/>
  <c r="BO134" i="10"/>
  <c r="BN134" i="10"/>
  <c r="BM134" i="10"/>
  <c r="BL134" i="10"/>
  <c r="BK134" i="10"/>
  <c r="BJ134" i="10"/>
  <c r="BI134" i="10"/>
  <c r="BH134" i="10"/>
  <c r="BG134" i="10"/>
  <c r="BF134" i="10"/>
  <c r="BE134" i="10"/>
  <c r="BD134" i="10"/>
  <c r="BC134" i="10"/>
  <c r="BB134" i="10"/>
  <c r="BA134" i="10"/>
  <c r="AZ134" i="10"/>
  <c r="BS134" i="10" s="1"/>
  <c r="BS133" i="10"/>
  <c r="BQ133" i="10"/>
  <c r="BP133" i="10"/>
  <c r="BO133" i="10"/>
  <c r="BN133" i="10"/>
  <c r="BM133" i="10"/>
  <c r="BL133" i="10"/>
  <c r="BK133" i="10"/>
  <c r="BJ133" i="10"/>
  <c r="BI133" i="10"/>
  <c r="BH133" i="10"/>
  <c r="BG133" i="10"/>
  <c r="BF133" i="10"/>
  <c r="BE133" i="10"/>
  <c r="BD133" i="10"/>
  <c r="BC133" i="10"/>
  <c r="BB133" i="10"/>
  <c r="BA133" i="10"/>
  <c r="AZ133" i="10"/>
  <c r="BQ132" i="10"/>
  <c r="BM132" i="10"/>
  <c r="BJ132" i="10"/>
  <c r="BG132" i="10"/>
  <c r="BC132" i="10"/>
  <c r="BA132" i="10"/>
  <c r="BQ131" i="10"/>
  <c r="BP131" i="10"/>
  <c r="BO131" i="10"/>
  <c r="BN131" i="10"/>
  <c r="BM131" i="10"/>
  <c r="BL131" i="10"/>
  <c r="BK131" i="10"/>
  <c r="BJ131" i="10"/>
  <c r="BI131" i="10"/>
  <c r="BH131" i="10"/>
  <c r="BG131" i="10"/>
  <c r="BF131" i="10"/>
  <c r="BE131" i="10"/>
  <c r="BD131" i="10"/>
  <c r="BC131" i="10"/>
  <c r="BB131" i="10"/>
  <c r="BA131" i="10"/>
  <c r="BQ130" i="10"/>
  <c r="BP130" i="10"/>
  <c r="BO130" i="10"/>
  <c r="BN130" i="10"/>
  <c r="BM130" i="10"/>
  <c r="BL130" i="10"/>
  <c r="BK130" i="10"/>
  <c r="BJ130" i="10"/>
  <c r="BI130" i="10"/>
  <c r="BH130" i="10"/>
  <c r="BG130" i="10"/>
  <c r="BF130" i="10"/>
  <c r="BE130" i="10"/>
  <c r="BD130" i="10"/>
  <c r="BC130" i="10"/>
  <c r="BB130" i="10"/>
  <c r="BA130" i="10"/>
  <c r="AZ130" i="10"/>
  <c r="BQ129" i="10"/>
  <c r="BJ129" i="10"/>
  <c r="BC129" i="10"/>
  <c r="BQ128" i="10"/>
  <c r="BP128" i="10"/>
  <c r="BO128" i="10"/>
  <c r="BN128" i="10"/>
  <c r="BM128" i="10"/>
  <c r="BL128" i="10"/>
  <c r="BK128" i="10"/>
  <c r="BJ128" i="10"/>
  <c r="BI128" i="10"/>
  <c r="BH128" i="10"/>
  <c r="BG128" i="10"/>
  <c r="BF128" i="10"/>
  <c r="BE128" i="10"/>
  <c r="BD128" i="10"/>
  <c r="BC128" i="10"/>
  <c r="BB128" i="10"/>
  <c r="BA128" i="10"/>
  <c r="BQ127" i="10"/>
  <c r="BP127" i="10"/>
  <c r="BO127" i="10"/>
  <c r="BN127" i="10"/>
  <c r="BM127" i="10"/>
  <c r="BL127" i="10"/>
  <c r="BK127" i="10"/>
  <c r="BJ127" i="10"/>
  <c r="BI127" i="10"/>
  <c r="BH127" i="10"/>
  <c r="BG127" i="10"/>
  <c r="BF127" i="10"/>
  <c r="BE127" i="10"/>
  <c r="BD127" i="10"/>
  <c r="BC127" i="10"/>
  <c r="BB127" i="10"/>
  <c r="BA127" i="10"/>
  <c r="AZ127" i="10"/>
  <c r="AV127" i="10"/>
  <c r="BQ125" i="10"/>
  <c r="BP125" i="10"/>
  <c r="BO125" i="10"/>
  <c r="BN125" i="10"/>
  <c r="BM125" i="10"/>
  <c r="BL125" i="10"/>
  <c r="BK125" i="10"/>
  <c r="BJ125" i="10"/>
  <c r="BI125" i="10"/>
  <c r="BH125" i="10"/>
  <c r="BG125" i="10"/>
  <c r="BF125" i="10"/>
  <c r="BE125" i="10"/>
  <c r="BD125" i="10"/>
  <c r="BC125" i="10"/>
  <c r="BB125" i="10"/>
  <c r="BA125" i="10"/>
  <c r="BQ124" i="10"/>
  <c r="BP124" i="10"/>
  <c r="BO124" i="10"/>
  <c r="BN124" i="10"/>
  <c r="BM124" i="10"/>
  <c r="BL124" i="10"/>
  <c r="BK124" i="10"/>
  <c r="BJ124" i="10"/>
  <c r="BI124" i="10"/>
  <c r="BH124" i="10"/>
  <c r="BG124" i="10"/>
  <c r="BF124" i="10"/>
  <c r="BE124" i="10"/>
  <c r="BD124" i="10"/>
  <c r="BC124" i="10"/>
  <c r="BB124" i="10"/>
  <c r="BA124" i="10"/>
  <c r="AY124" i="10"/>
  <c r="BQ123" i="10"/>
  <c r="BQ120" i="10"/>
  <c r="BP123" i="10"/>
  <c r="BP117" i="10"/>
  <c r="BO123" i="10"/>
  <c r="BN123" i="10"/>
  <c r="BN120" i="10" s="1"/>
  <c r="BM123" i="10"/>
  <c r="BM117" i="10" s="1"/>
  <c r="BL123" i="10"/>
  <c r="BL120" i="10" s="1"/>
  <c r="BK123" i="10"/>
  <c r="BK120" i="10" s="1"/>
  <c r="BJ123" i="10"/>
  <c r="BJ120" i="10"/>
  <c r="BI123" i="10"/>
  <c r="BH123" i="10"/>
  <c r="BH117" i="10" s="1"/>
  <c r="BG123" i="10"/>
  <c r="BG117" i="10" s="1"/>
  <c r="BF123" i="10"/>
  <c r="BF120" i="10"/>
  <c r="BE123" i="10"/>
  <c r="BE120" i="10"/>
  <c r="BD123" i="10"/>
  <c r="BD120" i="10"/>
  <c r="BC123" i="10"/>
  <c r="BB123" i="10"/>
  <c r="BB120" i="10" s="1"/>
  <c r="BA123" i="10"/>
  <c r="BA120" i="10" s="1"/>
  <c r="BQ122" i="10"/>
  <c r="BP122" i="10"/>
  <c r="BO122" i="10"/>
  <c r="BN122" i="10"/>
  <c r="BM122" i="10"/>
  <c r="BL122" i="10"/>
  <c r="BK122" i="10"/>
  <c r="BJ122" i="10"/>
  <c r="BI122" i="10"/>
  <c r="BH122" i="10"/>
  <c r="BG122" i="10"/>
  <c r="BF122" i="10"/>
  <c r="BE122" i="10"/>
  <c r="BD122" i="10"/>
  <c r="BC122" i="10"/>
  <c r="BB122" i="10"/>
  <c r="BA122" i="10"/>
  <c r="AZ122" i="10"/>
  <c r="BS122" i="10"/>
  <c r="BS121" i="10"/>
  <c r="BQ121" i="10"/>
  <c r="BP121" i="10"/>
  <c r="BO121" i="10"/>
  <c r="BN121" i="10"/>
  <c r="BM121" i="10"/>
  <c r="BL121" i="10"/>
  <c r="BK121" i="10"/>
  <c r="BJ121" i="10"/>
  <c r="BI121" i="10"/>
  <c r="BH121" i="10"/>
  <c r="BG121" i="10"/>
  <c r="BF121" i="10"/>
  <c r="BE121" i="10"/>
  <c r="BD121" i="10"/>
  <c r="BC121" i="10"/>
  <c r="BB121" i="10"/>
  <c r="BA121" i="10"/>
  <c r="AZ121" i="10"/>
  <c r="BP120" i="10"/>
  <c r="BO120" i="10"/>
  <c r="BM120" i="10"/>
  <c r="BI120" i="10"/>
  <c r="BG120" i="10"/>
  <c r="BC120" i="10"/>
  <c r="BQ119" i="10"/>
  <c r="BP119" i="10"/>
  <c r="BO119" i="10"/>
  <c r="BN119" i="10"/>
  <c r="BM119" i="10"/>
  <c r="BL119" i="10"/>
  <c r="BK119" i="10"/>
  <c r="BJ119" i="10"/>
  <c r="BI119" i="10"/>
  <c r="BH119" i="10"/>
  <c r="BG119" i="10"/>
  <c r="BF119" i="10"/>
  <c r="BE119" i="10"/>
  <c r="BD119" i="10"/>
  <c r="BC119" i="10"/>
  <c r="BB119" i="10"/>
  <c r="BA119" i="10"/>
  <c r="BQ118" i="10"/>
  <c r="BP118" i="10"/>
  <c r="BO118" i="10"/>
  <c r="BN118" i="10"/>
  <c r="BM118" i="10"/>
  <c r="BL118" i="10"/>
  <c r="BK118" i="10"/>
  <c r="BJ118" i="10"/>
  <c r="BI118" i="10"/>
  <c r="BH118" i="10"/>
  <c r="BG118" i="10"/>
  <c r="BF118" i="10"/>
  <c r="BE118" i="10"/>
  <c r="BD118" i="10"/>
  <c r="BC118" i="10"/>
  <c r="BB118" i="10"/>
  <c r="BA118" i="10"/>
  <c r="AZ118" i="10"/>
  <c r="BO117" i="10"/>
  <c r="BL117" i="10"/>
  <c r="BI117" i="10"/>
  <c r="BE117" i="10"/>
  <c r="BD117" i="10"/>
  <c r="BC117" i="10"/>
  <c r="BQ116" i="10"/>
  <c r="BP116" i="10"/>
  <c r="BO116" i="10"/>
  <c r="BN116" i="10"/>
  <c r="BM116" i="10"/>
  <c r="BL116" i="10"/>
  <c r="BK116" i="10"/>
  <c r="BJ116" i="10"/>
  <c r="BI116" i="10"/>
  <c r="BH116" i="10"/>
  <c r="BG116" i="10"/>
  <c r="BF116" i="10"/>
  <c r="BE116" i="10"/>
  <c r="BD116" i="10"/>
  <c r="BC116" i="10"/>
  <c r="BB116" i="10"/>
  <c r="BA116" i="10"/>
  <c r="BQ115" i="10"/>
  <c r="BP115" i="10"/>
  <c r="BO115" i="10"/>
  <c r="BN115" i="10"/>
  <c r="BM115" i="10"/>
  <c r="BL115" i="10"/>
  <c r="BK115" i="10"/>
  <c r="BJ115" i="10"/>
  <c r="BI115" i="10"/>
  <c r="BH115" i="10"/>
  <c r="BG115" i="10"/>
  <c r="BF115" i="10"/>
  <c r="BE115" i="10"/>
  <c r="BD115" i="10"/>
  <c r="BC115" i="10"/>
  <c r="BB115" i="10"/>
  <c r="BA115" i="10"/>
  <c r="AZ115" i="10"/>
  <c r="AV115" i="10"/>
  <c r="BQ113" i="10"/>
  <c r="BP113" i="10"/>
  <c r="BO113" i="10"/>
  <c r="BN113" i="10"/>
  <c r="BM113" i="10"/>
  <c r="BL113" i="10"/>
  <c r="BK113" i="10"/>
  <c r="BJ113" i="10"/>
  <c r="BI113" i="10"/>
  <c r="BH113" i="10"/>
  <c r="BG113" i="10"/>
  <c r="BF113" i="10"/>
  <c r="BE113" i="10"/>
  <c r="BD113" i="10"/>
  <c r="BC113" i="10"/>
  <c r="BB113" i="10"/>
  <c r="BA113" i="10"/>
  <c r="BQ112" i="10"/>
  <c r="BP112" i="10"/>
  <c r="BO112" i="10"/>
  <c r="BN112" i="10"/>
  <c r="BM112" i="10"/>
  <c r="BL112" i="10"/>
  <c r="BK112" i="10"/>
  <c r="BJ112" i="10"/>
  <c r="BI112" i="10"/>
  <c r="BH112" i="10"/>
  <c r="BG112" i="10"/>
  <c r="BF112" i="10"/>
  <c r="BE112" i="10"/>
  <c r="BD112" i="10"/>
  <c r="BC112" i="10"/>
  <c r="BB112" i="10"/>
  <c r="BA112" i="10"/>
  <c r="AY112" i="10"/>
  <c r="BQ111" i="10"/>
  <c r="BQ108" i="10" s="1"/>
  <c r="BP111" i="10"/>
  <c r="BP108" i="10" s="1"/>
  <c r="BO111" i="10"/>
  <c r="BO105" i="10" s="1"/>
  <c r="BN111" i="10"/>
  <c r="BM111" i="10"/>
  <c r="BM108" i="10"/>
  <c r="BL111" i="10"/>
  <c r="BL108" i="10"/>
  <c r="BK111" i="10"/>
  <c r="BK108" i="10"/>
  <c r="BJ111" i="10"/>
  <c r="BI111" i="10"/>
  <c r="BI108" i="10" s="1"/>
  <c r="BH111" i="10"/>
  <c r="BH108" i="10" s="1"/>
  <c r="BG111" i="10"/>
  <c r="BG105" i="10" s="1"/>
  <c r="BF111" i="10"/>
  <c r="BF108" i="10" s="1"/>
  <c r="BE111" i="10"/>
  <c r="BE108" i="10" s="1"/>
  <c r="BD111" i="10"/>
  <c r="BD105" i="10" s="1"/>
  <c r="BC111" i="10"/>
  <c r="BC105" i="10"/>
  <c r="BB111" i="10"/>
  <c r="BB105" i="10"/>
  <c r="BA111" i="10"/>
  <c r="BA108" i="10"/>
  <c r="BQ110" i="10"/>
  <c r="BP110" i="10"/>
  <c r="BO110" i="10"/>
  <c r="BN110" i="10"/>
  <c r="BM110" i="10"/>
  <c r="BL110" i="10"/>
  <c r="BK110" i="10"/>
  <c r="BJ110" i="10"/>
  <c r="BI110" i="10"/>
  <c r="BH110" i="10"/>
  <c r="BG110" i="10"/>
  <c r="BF110" i="10"/>
  <c r="BE110" i="10"/>
  <c r="BD110" i="10"/>
  <c r="BC110" i="10"/>
  <c r="BB110" i="10"/>
  <c r="BA110" i="10"/>
  <c r="AZ110" i="10"/>
  <c r="BS110" i="10" s="1"/>
  <c r="BS109" i="10"/>
  <c r="BQ109" i="10"/>
  <c r="BP109" i="10"/>
  <c r="BO109" i="10"/>
  <c r="BN109" i="10"/>
  <c r="BM109" i="10"/>
  <c r="BL109" i="10"/>
  <c r="BK109" i="10"/>
  <c r="BJ109" i="10"/>
  <c r="BI109" i="10"/>
  <c r="BH109" i="10"/>
  <c r="BG109" i="10"/>
  <c r="BF109" i="10"/>
  <c r="BE109" i="10"/>
  <c r="BD109" i="10"/>
  <c r="BC109" i="10"/>
  <c r="BB109" i="10"/>
  <c r="BA109" i="10"/>
  <c r="AZ109" i="10"/>
  <c r="BN108" i="10"/>
  <c r="BJ108" i="10"/>
  <c r="BD108" i="10"/>
  <c r="BB108" i="10"/>
  <c r="BQ107" i="10"/>
  <c r="BP107" i="10"/>
  <c r="BO107" i="10"/>
  <c r="BN107" i="10"/>
  <c r="BM107" i="10"/>
  <c r="BL107" i="10"/>
  <c r="BK107" i="10"/>
  <c r="BJ107" i="10"/>
  <c r="BI107" i="10"/>
  <c r="BH107" i="10"/>
  <c r="BG107" i="10"/>
  <c r="BF107" i="10"/>
  <c r="BE107" i="10"/>
  <c r="BD107" i="10"/>
  <c r="BC107" i="10"/>
  <c r="BB107" i="10"/>
  <c r="BA107" i="10"/>
  <c r="BQ106" i="10"/>
  <c r="BP106" i="10"/>
  <c r="BO106" i="10"/>
  <c r="BN106" i="10"/>
  <c r="BM106" i="10"/>
  <c r="BL106" i="10"/>
  <c r="BK106" i="10"/>
  <c r="BJ106" i="10"/>
  <c r="BI106" i="10"/>
  <c r="BH106" i="10"/>
  <c r="BG106" i="10"/>
  <c r="BF106" i="10"/>
  <c r="BE106" i="10"/>
  <c r="BD106" i="10"/>
  <c r="BC106" i="10"/>
  <c r="BB106" i="10"/>
  <c r="BA106" i="10"/>
  <c r="AZ106" i="10"/>
  <c r="BN105" i="10"/>
  <c r="BM105" i="10"/>
  <c r="BJ105" i="10"/>
  <c r="BE105" i="10"/>
  <c r="BQ104" i="10"/>
  <c r="BP104" i="10"/>
  <c r="BO104" i="10"/>
  <c r="BN104" i="10"/>
  <c r="BM104" i="10"/>
  <c r="BL104" i="10"/>
  <c r="BK104" i="10"/>
  <c r="BJ104" i="10"/>
  <c r="BI104" i="10"/>
  <c r="BH104" i="10"/>
  <c r="BG104" i="10"/>
  <c r="BF104" i="10"/>
  <c r="BE104" i="10"/>
  <c r="BD104" i="10"/>
  <c r="BC104" i="10"/>
  <c r="BB104" i="10"/>
  <c r="BA104" i="10"/>
  <c r="BQ103" i="10"/>
  <c r="BP103" i="10"/>
  <c r="BO103" i="10"/>
  <c r="BN103" i="10"/>
  <c r="BM103" i="10"/>
  <c r="BL103" i="10"/>
  <c r="BK103" i="10"/>
  <c r="BJ103" i="10"/>
  <c r="BI103" i="10"/>
  <c r="BH103" i="10"/>
  <c r="BG103" i="10"/>
  <c r="BF103" i="10"/>
  <c r="BE103" i="10"/>
  <c r="BD103" i="10"/>
  <c r="BC103" i="10"/>
  <c r="BB103" i="10"/>
  <c r="BA103" i="10"/>
  <c r="AZ103" i="10"/>
  <c r="AV103" i="10"/>
  <c r="V101" i="10"/>
  <c r="U101" i="10"/>
  <c r="T101" i="10"/>
  <c r="S101" i="10"/>
  <c r="R101" i="10"/>
  <c r="Q101" i="10"/>
  <c r="P101" i="10"/>
  <c r="O101" i="10"/>
  <c r="N101" i="10"/>
  <c r="M101" i="10"/>
  <c r="L101" i="10"/>
  <c r="K101" i="10"/>
  <c r="J101" i="10"/>
  <c r="I101" i="10"/>
  <c r="H101" i="10"/>
  <c r="G101" i="10"/>
  <c r="F101" i="10"/>
  <c r="B101" i="10"/>
  <c r="A101" i="10"/>
  <c r="BQ101" i="10"/>
  <c r="BP101" i="10"/>
  <c r="BO101" i="10"/>
  <c r="BN101" i="10"/>
  <c r="BM101" i="10"/>
  <c r="BL101" i="10"/>
  <c r="BK101" i="10"/>
  <c r="BJ101" i="10"/>
  <c r="BI101" i="10"/>
  <c r="BH101" i="10"/>
  <c r="BG101" i="10"/>
  <c r="BF101" i="10"/>
  <c r="BE101" i="10"/>
  <c r="BD101" i="10"/>
  <c r="BC101" i="10"/>
  <c r="BB101" i="10"/>
  <c r="BA101" i="10"/>
  <c r="X100" i="10"/>
  <c r="X101" i="10" s="1"/>
  <c r="B100" i="10"/>
  <c r="A100" i="10"/>
  <c r="BQ100" i="10"/>
  <c r="BP100" i="10"/>
  <c r="BO100" i="10"/>
  <c r="BN100" i="10"/>
  <c r="BM100" i="10"/>
  <c r="BL100" i="10"/>
  <c r="BK100" i="10"/>
  <c r="BJ100" i="10"/>
  <c r="BI100" i="10"/>
  <c r="BH100" i="10"/>
  <c r="BG100" i="10"/>
  <c r="BF100" i="10"/>
  <c r="BE100" i="10"/>
  <c r="BD100" i="10"/>
  <c r="BC100" i="10"/>
  <c r="BB100" i="10"/>
  <c r="BA100" i="10"/>
  <c r="AY100" i="10"/>
  <c r="V99" i="10"/>
  <c r="U99" i="10"/>
  <c r="T99" i="10"/>
  <c r="S99" i="10"/>
  <c r="R99" i="10"/>
  <c r="Q99" i="10"/>
  <c r="P99" i="10"/>
  <c r="O99" i="10"/>
  <c r="N99" i="10"/>
  <c r="M99" i="10"/>
  <c r="L99" i="10"/>
  <c r="K99" i="10"/>
  <c r="J99" i="10"/>
  <c r="I99" i="10"/>
  <c r="H99" i="10"/>
  <c r="G99" i="10"/>
  <c r="F99" i="10"/>
  <c r="B99" i="10"/>
  <c r="A99" i="10"/>
  <c r="BQ99" i="10"/>
  <c r="BP99" i="10"/>
  <c r="BP93" i="10" s="1"/>
  <c r="BO99" i="10"/>
  <c r="BO93" i="10" s="1"/>
  <c r="BN99" i="10"/>
  <c r="BN96" i="10" s="1"/>
  <c r="BM99" i="10"/>
  <c r="BM96" i="10" s="1"/>
  <c r="BL99" i="10"/>
  <c r="BL93" i="10"/>
  <c r="BK99" i="10"/>
  <c r="BK93" i="10"/>
  <c r="BJ99" i="10"/>
  <c r="BJ96" i="10"/>
  <c r="BI99" i="10"/>
  <c r="BI93" i="10"/>
  <c r="BH99" i="10"/>
  <c r="BH93" i="10"/>
  <c r="BG99" i="10"/>
  <c r="BG93" i="10"/>
  <c r="BF99" i="10"/>
  <c r="BE99" i="10"/>
  <c r="BE93" i="10" s="1"/>
  <c r="BD99" i="10"/>
  <c r="BD93" i="10" s="1"/>
  <c r="BC99" i="10"/>
  <c r="BC93" i="10" s="1"/>
  <c r="BB99" i="10"/>
  <c r="BB96" i="10" s="1"/>
  <c r="BA99" i="10"/>
  <c r="BA93" i="10" s="1"/>
  <c r="Y98" i="10"/>
  <c r="Y100" i="10" s="1"/>
  <c r="X98" i="10"/>
  <c r="X99" i="10" s="1"/>
  <c r="B98" i="10"/>
  <c r="A98" i="10"/>
  <c r="BQ98" i="10"/>
  <c r="BP98" i="10"/>
  <c r="BO98" i="10"/>
  <c r="BN98" i="10"/>
  <c r="BM98" i="10"/>
  <c r="BL98" i="10"/>
  <c r="BK98" i="10"/>
  <c r="BJ98" i="10"/>
  <c r="BI98" i="10"/>
  <c r="BH98" i="10"/>
  <c r="BG98" i="10"/>
  <c r="BF98" i="10"/>
  <c r="BE98" i="10"/>
  <c r="BD98" i="10"/>
  <c r="BC98" i="10"/>
  <c r="BB98" i="10"/>
  <c r="BA98" i="10"/>
  <c r="AZ98" i="10"/>
  <c r="BS98" i="10"/>
  <c r="V97" i="10"/>
  <c r="U97" i="10"/>
  <c r="T97" i="10"/>
  <c r="S97" i="10"/>
  <c r="R97" i="10"/>
  <c r="Q97" i="10"/>
  <c r="P97" i="10"/>
  <c r="O97" i="10"/>
  <c r="N97" i="10"/>
  <c r="M97" i="10"/>
  <c r="L97" i="10"/>
  <c r="K97" i="10"/>
  <c r="J97" i="10"/>
  <c r="I97" i="10"/>
  <c r="H97" i="10"/>
  <c r="G97" i="10"/>
  <c r="F97" i="10"/>
  <c r="B97" i="10"/>
  <c r="A97" i="10"/>
  <c r="BS97" i="10"/>
  <c r="BQ97" i="10"/>
  <c r="BP97" i="10"/>
  <c r="BO97" i="10"/>
  <c r="BN97" i="10"/>
  <c r="BM97" i="10"/>
  <c r="BL97" i="10"/>
  <c r="BK97" i="10"/>
  <c r="BJ97" i="10"/>
  <c r="BI97" i="10"/>
  <c r="BH97" i="10"/>
  <c r="BG97" i="10"/>
  <c r="BF97" i="10"/>
  <c r="BE97" i="10"/>
  <c r="BD97" i="10"/>
  <c r="BC97" i="10"/>
  <c r="BB97" i="10"/>
  <c r="BA97" i="10"/>
  <c r="AZ97" i="10"/>
  <c r="X96" i="10"/>
  <c r="X97" i="10"/>
  <c r="B96" i="10"/>
  <c r="A96" i="10"/>
  <c r="BQ96" i="10"/>
  <c r="BO96" i="10"/>
  <c r="BK96" i="10"/>
  <c r="BI96" i="10"/>
  <c r="BH96" i="10"/>
  <c r="BG96" i="10"/>
  <c r="BF96" i="10"/>
  <c r="BC96" i="10"/>
  <c r="V95" i="10"/>
  <c r="U95" i="10"/>
  <c r="T95" i="10"/>
  <c r="S95" i="10"/>
  <c r="R95" i="10"/>
  <c r="Q95" i="10"/>
  <c r="P95" i="10"/>
  <c r="O95" i="10"/>
  <c r="N95" i="10"/>
  <c r="M95" i="10"/>
  <c r="L95" i="10"/>
  <c r="K95" i="10"/>
  <c r="J95" i="10"/>
  <c r="I95" i="10"/>
  <c r="H95" i="10"/>
  <c r="G95" i="10"/>
  <c r="F95" i="10"/>
  <c r="B95" i="10"/>
  <c r="A95" i="10"/>
  <c r="BQ95" i="10"/>
  <c r="BP95" i="10"/>
  <c r="BO95" i="10"/>
  <c r="BN95" i="10"/>
  <c r="BM95" i="10"/>
  <c r="BL95" i="10"/>
  <c r="BK95" i="10"/>
  <c r="BJ95" i="10"/>
  <c r="BI95" i="10"/>
  <c r="BH95" i="10"/>
  <c r="BG95" i="10"/>
  <c r="BF95" i="10"/>
  <c r="BE95" i="10"/>
  <c r="BD95" i="10"/>
  <c r="BC95" i="10"/>
  <c r="BB95" i="10"/>
  <c r="BA95" i="10"/>
  <c r="Y94" i="10"/>
  <c r="Y96" i="10" s="1"/>
  <c r="X94" i="10"/>
  <c r="X95" i="10" s="1"/>
  <c r="B94" i="10"/>
  <c r="A94" i="10"/>
  <c r="BQ94" i="10"/>
  <c r="BP94" i="10"/>
  <c r="BO94" i="10"/>
  <c r="BN94" i="10"/>
  <c r="BM94" i="10"/>
  <c r="BL94" i="10"/>
  <c r="BK94" i="10"/>
  <c r="BJ94" i="10"/>
  <c r="BI94" i="10"/>
  <c r="BH94" i="10"/>
  <c r="BG94" i="10"/>
  <c r="BF94" i="10"/>
  <c r="BE94" i="10"/>
  <c r="BD94" i="10"/>
  <c r="BC94" i="10"/>
  <c r="BB94" i="10"/>
  <c r="BA94" i="10"/>
  <c r="AZ94" i="10"/>
  <c r="V93" i="10"/>
  <c r="U93" i="10"/>
  <c r="T93" i="10"/>
  <c r="S93" i="10"/>
  <c r="R93" i="10"/>
  <c r="Q93" i="10"/>
  <c r="P93" i="10"/>
  <c r="O93" i="10"/>
  <c r="N93" i="10"/>
  <c r="M93" i="10"/>
  <c r="L93" i="10"/>
  <c r="K93" i="10"/>
  <c r="J93" i="10"/>
  <c r="I93" i="10"/>
  <c r="H93" i="10"/>
  <c r="G93" i="10"/>
  <c r="F93" i="10"/>
  <c r="B93" i="10"/>
  <c r="A93" i="10"/>
  <c r="BQ93" i="10"/>
  <c r="BM93" i="10"/>
  <c r="BF93" i="10"/>
  <c r="X92" i="10"/>
  <c r="X93" i="10" s="1"/>
  <c r="B92" i="10"/>
  <c r="A92" i="10"/>
  <c r="BQ92" i="10"/>
  <c r="BP92" i="10"/>
  <c r="BO92" i="10"/>
  <c r="BN92" i="10"/>
  <c r="BM92" i="10"/>
  <c r="BL92" i="10"/>
  <c r="BK92" i="10"/>
  <c r="BJ92" i="10"/>
  <c r="BI92" i="10"/>
  <c r="BH92" i="10"/>
  <c r="BG92" i="10"/>
  <c r="BF92" i="10"/>
  <c r="BE92" i="10"/>
  <c r="BD92" i="10"/>
  <c r="BC92" i="10"/>
  <c r="BB92" i="10"/>
  <c r="BA92" i="10"/>
  <c r="V91" i="10"/>
  <c r="U91" i="10"/>
  <c r="T91" i="10"/>
  <c r="S91" i="10"/>
  <c r="R91" i="10"/>
  <c r="Q91" i="10"/>
  <c r="P91" i="10"/>
  <c r="O91" i="10"/>
  <c r="N91" i="10"/>
  <c r="M91" i="10"/>
  <c r="L91" i="10"/>
  <c r="K91" i="10"/>
  <c r="J91" i="10"/>
  <c r="I91" i="10"/>
  <c r="H91" i="10"/>
  <c r="G91" i="10"/>
  <c r="F91" i="10"/>
  <c r="B91" i="10"/>
  <c r="A91" i="10"/>
  <c r="BQ91" i="10"/>
  <c r="BP91" i="10"/>
  <c r="BO91" i="10"/>
  <c r="BN91" i="10"/>
  <c r="BM91" i="10"/>
  <c r="BL91" i="10"/>
  <c r="BK91" i="10"/>
  <c r="BJ91" i="10"/>
  <c r="BI91" i="10"/>
  <c r="BH91" i="10"/>
  <c r="BG91" i="10"/>
  <c r="BF91" i="10"/>
  <c r="BE91" i="10"/>
  <c r="BD91" i="10"/>
  <c r="BC91" i="10"/>
  <c r="BB91" i="10"/>
  <c r="BA91" i="10"/>
  <c r="AZ91" i="10"/>
  <c r="AV91" i="10"/>
  <c r="Y90" i="10"/>
  <c r="Y92" i="10"/>
  <c r="X90" i="10"/>
  <c r="X91" i="10"/>
  <c r="B90" i="10"/>
  <c r="A90" i="10"/>
  <c r="V89" i="10"/>
  <c r="U89" i="10"/>
  <c r="T89" i="10"/>
  <c r="S89" i="10"/>
  <c r="R89" i="10"/>
  <c r="Q89" i="10"/>
  <c r="P89" i="10"/>
  <c r="O89" i="10"/>
  <c r="N89" i="10"/>
  <c r="M89" i="10"/>
  <c r="L89" i="10"/>
  <c r="K89" i="10"/>
  <c r="J89" i="10"/>
  <c r="I89" i="10"/>
  <c r="H89" i="10"/>
  <c r="G89" i="10"/>
  <c r="F89" i="10"/>
  <c r="B89" i="10"/>
  <c r="A89" i="10"/>
  <c r="X88" i="10"/>
  <c r="X89" i="10" s="1"/>
  <c r="B88" i="10"/>
  <c r="A88" i="10"/>
  <c r="AY88" i="10"/>
  <c r="V87" i="10"/>
  <c r="U87" i="10"/>
  <c r="T87" i="10"/>
  <c r="S87" i="10"/>
  <c r="R87" i="10"/>
  <c r="Q87" i="10"/>
  <c r="P87" i="10"/>
  <c r="O87" i="10"/>
  <c r="N87" i="10"/>
  <c r="M87" i="10"/>
  <c r="L87" i="10"/>
  <c r="K87" i="10"/>
  <c r="J87" i="10"/>
  <c r="I87" i="10"/>
  <c r="H87" i="10"/>
  <c r="G87" i="10"/>
  <c r="F87" i="10"/>
  <c r="B87" i="10"/>
  <c r="A87" i="10"/>
  <c r="Y86" i="10"/>
  <c r="Y88" i="10" s="1"/>
  <c r="X86" i="10"/>
  <c r="X87" i="10" s="1"/>
  <c r="B86" i="10"/>
  <c r="A86" i="10"/>
  <c r="B85" i="10"/>
  <c r="A85" i="10"/>
  <c r="BQ85" i="10"/>
  <c r="AZ85" i="10"/>
  <c r="AZ86" i="10"/>
  <c r="BS86" i="10" s="1"/>
  <c r="X84" i="10"/>
  <c r="X85" i="10" s="1"/>
  <c r="W84" i="10"/>
  <c r="W85" i="10" s="1"/>
  <c r="J77" i="6" s="1"/>
  <c r="B84" i="10"/>
  <c r="A84" i="10"/>
  <c r="B83" i="10"/>
  <c r="A83" i="10"/>
  <c r="BQ83" i="10"/>
  <c r="BP83" i="10"/>
  <c r="BO83" i="10"/>
  <c r="BN83" i="10"/>
  <c r="BM83" i="10"/>
  <c r="BL83" i="10"/>
  <c r="BK83" i="10"/>
  <c r="BJ83" i="10"/>
  <c r="BI83" i="10"/>
  <c r="BH83" i="10"/>
  <c r="BG83" i="10"/>
  <c r="BF83" i="10"/>
  <c r="BE83" i="10"/>
  <c r="BD83" i="10"/>
  <c r="BC83" i="10"/>
  <c r="BB83" i="10"/>
  <c r="BA83" i="10"/>
  <c r="Y82" i="10"/>
  <c r="Y84" i="10" s="1"/>
  <c r="X82" i="10"/>
  <c r="X83" i="10" s="1"/>
  <c r="W82" i="10"/>
  <c r="W83" i="10" s="1"/>
  <c r="B82" i="10"/>
  <c r="A82" i="10"/>
  <c r="BQ82" i="10"/>
  <c r="BP82" i="10"/>
  <c r="BO82" i="10"/>
  <c r="BN82" i="10"/>
  <c r="BM82" i="10"/>
  <c r="BL82" i="10"/>
  <c r="BK82" i="10"/>
  <c r="BJ82" i="10"/>
  <c r="BI82" i="10"/>
  <c r="BH82" i="10"/>
  <c r="BG82" i="10"/>
  <c r="BF82" i="10"/>
  <c r="BE82" i="10"/>
  <c r="BD82" i="10"/>
  <c r="BC82" i="10"/>
  <c r="BB82" i="10"/>
  <c r="BA82" i="10"/>
  <c r="AZ82" i="10"/>
  <c r="B81" i="10"/>
  <c r="A81" i="10"/>
  <c r="X80" i="10"/>
  <c r="X81" i="10" s="1"/>
  <c r="W80" i="10"/>
  <c r="W81" i="10" s="1"/>
  <c r="B80" i="10"/>
  <c r="A80" i="10"/>
  <c r="BQ80" i="10"/>
  <c r="BP80" i="10"/>
  <c r="BO80" i="10"/>
  <c r="BN80" i="10"/>
  <c r="BM80" i="10"/>
  <c r="BL80" i="10"/>
  <c r="BK80" i="10"/>
  <c r="BJ80" i="10"/>
  <c r="BI80" i="10"/>
  <c r="BH80" i="10"/>
  <c r="BG80" i="10"/>
  <c r="BF80" i="10"/>
  <c r="BE80" i="10"/>
  <c r="BD80" i="10"/>
  <c r="BC80" i="10"/>
  <c r="BB80" i="10"/>
  <c r="BA80" i="10"/>
  <c r="B79" i="10"/>
  <c r="A79" i="10"/>
  <c r="BQ79" i="10"/>
  <c r="BP79" i="10"/>
  <c r="BO79" i="10"/>
  <c r="BN79" i="10"/>
  <c r="BM79" i="10"/>
  <c r="BL79" i="10"/>
  <c r="BK79" i="10"/>
  <c r="BJ79" i="10"/>
  <c r="BI79" i="10"/>
  <c r="BH79" i="10"/>
  <c r="BG79" i="10"/>
  <c r="BF79" i="10"/>
  <c r="BE79" i="10"/>
  <c r="BD79" i="10"/>
  <c r="BC79" i="10"/>
  <c r="BB79" i="10"/>
  <c r="BA79" i="10"/>
  <c r="AZ79" i="10"/>
  <c r="AV79" i="10"/>
  <c r="Y78" i="10"/>
  <c r="Y80" i="10" s="1"/>
  <c r="X78" i="10"/>
  <c r="X79" i="10" s="1"/>
  <c r="W78" i="10"/>
  <c r="W79" i="10" s="1"/>
  <c r="B78" i="10"/>
  <c r="A78" i="10"/>
  <c r="B77" i="10"/>
  <c r="A77" i="10"/>
  <c r="X76" i="10"/>
  <c r="X77" i="10"/>
  <c r="W76" i="10"/>
  <c r="W77" i="10" s="1"/>
  <c r="B76" i="10"/>
  <c r="A76" i="10"/>
  <c r="AY76" i="10"/>
  <c r="B75" i="10"/>
  <c r="A75" i="10"/>
  <c r="Y74" i="10"/>
  <c r="Y76" i="10" s="1"/>
  <c r="X74" i="10"/>
  <c r="X75" i="10" s="1"/>
  <c r="W74" i="10"/>
  <c r="W75" i="10" s="1"/>
  <c r="B74" i="10"/>
  <c r="A74" i="10"/>
  <c r="B73" i="10"/>
  <c r="A73" i="10"/>
  <c r="BQ73" i="10"/>
  <c r="AZ73" i="10"/>
  <c r="AZ74" i="10"/>
  <c r="BS74" i="10" s="1"/>
  <c r="X72" i="10"/>
  <c r="X73" i="10" s="1"/>
  <c r="W72" i="10"/>
  <c r="W73" i="10" s="1"/>
  <c r="B72" i="10"/>
  <c r="A72" i="10"/>
  <c r="B71" i="10"/>
  <c r="A71" i="10"/>
  <c r="BQ71" i="10"/>
  <c r="BP71" i="10"/>
  <c r="BO71" i="10"/>
  <c r="BN71" i="10"/>
  <c r="BM71" i="10"/>
  <c r="BL71" i="10"/>
  <c r="BK71" i="10"/>
  <c r="BJ71" i="10"/>
  <c r="BI71" i="10"/>
  <c r="BH71" i="10"/>
  <c r="BG71" i="10"/>
  <c r="BF71" i="10"/>
  <c r="BE71" i="10"/>
  <c r="BD71" i="10"/>
  <c r="BC71" i="10"/>
  <c r="BB71" i="10"/>
  <c r="BA71" i="10"/>
  <c r="Y70" i="10"/>
  <c r="Y72" i="10" s="1"/>
  <c r="X70" i="10"/>
  <c r="X71" i="10" s="1"/>
  <c r="W70" i="10"/>
  <c r="W71" i="10" s="1"/>
  <c r="B70" i="10"/>
  <c r="A70" i="10"/>
  <c r="BQ70" i="10"/>
  <c r="BP70" i="10"/>
  <c r="BO70" i="10"/>
  <c r="BN70" i="10"/>
  <c r="BM70" i="10"/>
  <c r="BL70" i="10"/>
  <c r="BK70" i="10"/>
  <c r="BJ70" i="10"/>
  <c r="BI70" i="10"/>
  <c r="BH70" i="10"/>
  <c r="BG70" i="10"/>
  <c r="BF70" i="10"/>
  <c r="BE70" i="10"/>
  <c r="BD70" i="10"/>
  <c r="BC70" i="10"/>
  <c r="BB70" i="10"/>
  <c r="BA70" i="10"/>
  <c r="AZ70" i="10"/>
  <c r="B69" i="10"/>
  <c r="A69" i="10"/>
  <c r="X68" i="10"/>
  <c r="X69" i="10" s="1"/>
  <c r="W68" i="10"/>
  <c r="W69" i="10" s="1"/>
  <c r="B68" i="10"/>
  <c r="A68" i="10"/>
  <c r="BQ68" i="10"/>
  <c r="BP68" i="10"/>
  <c r="BO68" i="10"/>
  <c r="BN68" i="10"/>
  <c r="BM68" i="10"/>
  <c r="BL68" i="10"/>
  <c r="BK68" i="10"/>
  <c r="BJ68" i="10"/>
  <c r="BI68" i="10"/>
  <c r="BH68" i="10"/>
  <c r="BG68" i="10"/>
  <c r="BF68" i="10"/>
  <c r="BE68" i="10"/>
  <c r="BD68" i="10"/>
  <c r="BC68" i="10"/>
  <c r="BB68" i="10"/>
  <c r="BA68" i="10"/>
  <c r="B67" i="10"/>
  <c r="A67" i="10"/>
  <c r="BQ67" i="10"/>
  <c r="BP67" i="10"/>
  <c r="BO67" i="10"/>
  <c r="BN67" i="10"/>
  <c r="BM67" i="10"/>
  <c r="BL67" i="10"/>
  <c r="BK67" i="10"/>
  <c r="BJ67" i="10"/>
  <c r="BI67" i="10"/>
  <c r="BH67" i="10"/>
  <c r="BG67" i="10"/>
  <c r="BF67" i="10"/>
  <c r="BE67" i="10"/>
  <c r="BD67" i="10"/>
  <c r="BC67" i="10"/>
  <c r="BB67" i="10"/>
  <c r="BA67" i="10"/>
  <c r="AZ67" i="10"/>
  <c r="AV67" i="10"/>
  <c r="Y66" i="10"/>
  <c r="Y68" i="10" s="1"/>
  <c r="X66" i="10"/>
  <c r="X67" i="10" s="1"/>
  <c r="W66" i="10"/>
  <c r="W67" i="10" s="1"/>
  <c r="B66" i="10"/>
  <c r="A66" i="10"/>
  <c r="BQ24" i="10"/>
  <c r="BQ25" i="10" s="1"/>
  <c r="BQ22" i="10"/>
  <c r="X64" i="10"/>
  <c r="X65" i="10" s="1"/>
  <c r="W64" i="10"/>
  <c r="W65" i="10" s="1"/>
  <c r="Y62" i="10"/>
  <c r="Y64" i="10" s="1"/>
  <c r="AY64" i="10"/>
  <c r="X62" i="10"/>
  <c r="X63" i="10" s="1"/>
  <c r="W62" i="10"/>
  <c r="W63" i="10" s="1"/>
  <c r="F61" i="10"/>
  <c r="G61" i="10"/>
  <c r="H61" i="10" s="1"/>
  <c r="I61" i="10" s="1"/>
  <c r="J61" i="10" s="1"/>
  <c r="K61" i="10" s="1"/>
  <c r="L61" i="10" s="1"/>
  <c r="M61" i="10" s="1"/>
  <c r="N61" i="10" s="1"/>
  <c r="O61" i="10" s="1"/>
  <c r="P61" i="10" s="1"/>
  <c r="Q61" i="10" s="1"/>
  <c r="R61" i="10" s="1"/>
  <c r="S61" i="10" s="1"/>
  <c r="T61" i="10" s="1"/>
  <c r="U61" i="10" s="1"/>
  <c r="V61" i="10" s="1"/>
  <c r="BQ61" i="10"/>
  <c r="BQ62" i="10" s="1"/>
  <c r="AZ61" i="10"/>
  <c r="AZ62" i="10" s="1"/>
  <c r="BS62" i="10" s="1"/>
  <c r="BQ58" i="10"/>
  <c r="BP58" i="10"/>
  <c r="BO58" i="10"/>
  <c r="BN58" i="10"/>
  <c r="BM58" i="10"/>
  <c r="BL58" i="10"/>
  <c r="BK58" i="10"/>
  <c r="BJ58" i="10"/>
  <c r="BI58" i="10"/>
  <c r="BH58" i="10"/>
  <c r="BG58" i="10"/>
  <c r="BF58" i="10"/>
  <c r="BE58" i="10"/>
  <c r="BD58" i="10"/>
  <c r="BC58" i="10"/>
  <c r="BB58" i="10"/>
  <c r="BA58" i="10"/>
  <c r="BQ57" i="10"/>
  <c r="BP57" i="10"/>
  <c r="BO57" i="10"/>
  <c r="BN57" i="10"/>
  <c r="BM57" i="10"/>
  <c r="BL57" i="10"/>
  <c r="BK57" i="10"/>
  <c r="BJ57" i="10"/>
  <c r="BI57" i="10"/>
  <c r="BH57" i="10"/>
  <c r="BG57" i="10"/>
  <c r="BF57" i="10"/>
  <c r="BE57" i="10"/>
  <c r="BD57" i="10"/>
  <c r="BC57" i="10"/>
  <c r="BB57" i="10"/>
  <c r="BA57" i="10"/>
  <c r="AZ57" i="10"/>
  <c r="Z56" i="10"/>
  <c r="AA56" i="10" s="1"/>
  <c r="X56" i="10"/>
  <c r="Y56" i="10" s="1"/>
  <c r="W56" i="10"/>
  <c r="I85" i="6" s="1"/>
  <c r="M56" i="10"/>
  <c r="N56" i="10" s="1"/>
  <c r="K56" i="10"/>
  <c r="L56" i="10" s="1"/>
  <c r="I56" i="10"/>
  <c r="J56" i="10" s="1"/>
  <c r="H85" i="6"/>
  <c r="BQ55" i="10"/>
  <c r="BP55" i="10"/>
  <c r="BO55" i="10"/>
  <c r="BN55" i="10"/>
  <c r="BM55" i="10"/>
  <c r="BL55" i="10"/>
  <c r="BK55" i="10"/>
  <c r="BJ55" i="10"/>
  <c r="BI55" i="10"/>
  <c r="BH55" i="10"/>
  <c r="BG55" i="10"/>
  <c r="BF55" i="10"/>
  <c r="BE55" i="10"/>
  <c r="BD55" i="10"/>
  <c r="BC55" i="10"/>
  <c r="BB55" i="10"/>
  <c r="BA55" i="10"/>
  <c r="Z55" i="10"/>
  <c r="AA55" i="10" s="1"/>
  <c r="X55" i="10"/>
  <c r="Y55" i="10" s="1"/>
  <c r="W55" i="10"/>
  <c r="I84" i="6" s="1"/>
  <c r="M55" i="10"/>
  <c r="N55" i="10" s="1"/>
  <c r="K55" i="10"/>
  <c r="L55" i="10" s="1"/>
  <c r="I55" i="10"/>
  <c r="J55" i="10" s="1"/>
  <c r="H84" i="6"/>
  <c r="B55" i="10"/>
  <c r="A55" i="10"/>
  <c r="BQ54" i="10"/>
  <c r="BP54" i="10"/>
  <c r="BO54" i="10"/>
  <c r="BN54" i="10"/>
  <c r="BM54" i="10"/>
  <c r="BL54" i="10"/>
  <c r="BK54" i="10"/>
  <c r="BJ54" i="10"/>
  <c r="BI54" i="10"/>
  <c r="BH54" i="10"/>
  <c r="BG54" i="10"/>
  <c r="BF54" i="10"/>
  <c r="BE54" i="10"/>
  <c r="BD54" i="10"/>
  <c r="BC54" i="10"/>
  <c r="BB54" i="10"/>
  <c r="BA54" i="10"/>
  <c r="AV54" i="10"/>
  <c r="Z54" i="10"/>
  <c r="AA54" i="10" s="1"/>
  <c r="X54" i="10"/>
  <c r="Y54" i="10" s="1"/>
  <c r="W54" i="10"/>
  <c r="I83" i="6" s="1"/>
  <c r="M54" i="10"/>
  <c r="N54" i="10"/>
  <c r="K54" i="10"/>
  <c r="L54" i="10"/>
  <c r="I54" i="10"/>
  <c r="J54" i="10"/>
  <c r="H83" i="6" s="1"/>
  <c r="Z53" i="10"/>
  <c r="AA53" i="10" s="1"/>
  <c r="X53" i="10"/>
  <c r="Y53" i="10" s="1"/>
  <c r="W53" i="10"/>
  <c r="M53" i="10"/>
  <c r="N53" i="10"/>
  <c r="K53" i="10"/>
  <c r="L53" i="10"/>
  <c r="I53" i="10"/>
  <c r="J53" i="10"/>
  <c r="H82" i="6" s="1"/>
  <c r="B53" i="10"/>
  <c r="A53" i="10"/>
  <c r="Z52" i="10"/>
  <c r="AA52" i="10"/>
  <c r="X52" i="10"/>
  <c r="Y52" i="10"/>
  <c r="W52" i="10"/>
  <c r="M52" i="10"/>
  <c r="N52" i="10" s="1"/>
  <c r="K52" i="10"/>
  <c r="L52" i="10" s="1"/>
  <c r="I52" i="10"/>
  <c r="J52" i="10" s="1"/>
  <c r="H81" i="6" s="1"/>
  <c r="AY51" i="10"/>
  <c r="Z51" i="10"/>
  <c r="AA51" i="10"/>
  <c r="X51" i="10"/>
  <c r="Y51" i="10"/>
  <c r="W51" i="10"/>
  <c r="M51" i="10"/>
  <c r="N51" i="10" s="1"/>
  <c r="K51" i="10"/>
  <c r="L51" i="10" s="1"/>
  <c r="I51" i="10"/>
  <c r="J51" i="10" s="1"/>
  <c r="B51" i="10"/>
  <c r="A51" i="10"/>
  <c r="Z50" i="10"/>
  <c r="AA50" i="10" s="1"/>
  <c r="X50" i="10"/>
  <c r="Y50" i="10" s="1"/>
  <c r="W50" i="10"/>
  <c r="I79" i="6" s="1"/>
  <c r="M50" i="10"/>
  <c r="N50" i="10"/>
  <c r="K50" i="10"/>
  <c r="L50" i="10"/>
  <c r="I50" i="10"/>
  <c r="J50" i="10"/>
  <c r="Z49" i="10"/>
  <c r="AA49" i="10" s="1"/>
  <c r="X49" i="10"/>
  <c r="Y49" i="10" s="1"/>
  <c r="W49" i="10"/>
  <c r="M49" i="10"/>
  <c r="N49" i="10"/>
  <c r="K49" i="10"/>
  <c r="L49" i="10"/>
  <c r="I49" i="10"/>
  <c r="J49" i="10"/>
  <c r="B49" i="10"/>
  <c r="A49" i="10"/>
  <c r="BQ48" i="10"/>
  <c r="BQ49" i="10" s="1"/>
  <c r="AZ48" i="10"/>
  <c r="AZ49" i="10" s="1"/>
  <c r="BS49" i="10" s="1"/>
  <c r="Z48" i="10"/>
  <c r="AA48" i="10" s="1"/>
  <c r="X48" i="10"/>
  <c r="Y48" i="10" s="1"/>
  <c r="W48" i="10"/>
  <c r="M48" i="10"/>
  <c r="N48" i="10"/>
  <c r="K48" i="10"/>
  <c r="L48" i="10"/>
  <c r="I48" i="10"/>
  <c r="J48" i="10"/>
  <c r="H77" i="6" s="1"/>
  <c r="Z47" i="10"/>
  <c r="AA47" i="10"/>
  <c r="X47" i="10"/>
  <c r="Y47" i="10"/>
  <c r="W47" i="10"/>
  <c r="M47" i="10"/>
  <c r="N47" i="10" s="1"/>
  <c r="K47" i="10"/>
  <c r="L47" i="10" s="1"/>
  <c r="I47" i="10"/>
  <c r="J47" i="10" s="1"/>
  <c r="H76" i="6" s="1"/>
  <c r="B47" i="10"/>
  <c r="A47" i="10"/>
  <c r="BQ46" i="10"/>
  <c r="BP46" i="10"/>
  <c r="BO46" i="10"/>
  <c r="BN46" i="10"/>
  <c r="BM46" i="10"/>
  <c r="BL46" i="10"/>
  <c r="BK46" i="10"/>
  <c r="BJ46" i="10"/>
  <c r="BI46" i="10"/>
  <c r="BH46" i="10"/>
  <c r="BG46" i="10"/>
  <c r="BF46" i="10"/>
  <c r="BE46" i="10"/>
  <c r="BD46" i="10"/>
  <c r="BC46" i="10"/>
  <c r="BB46" i="10"/>
  <c r="BA46" i="10"/>
  <c r="Z46" i="10"/>
  <c r="AA46" i="10" s="1"/>
  <c r="X46" i="10"/>
  <c r="Y46" i="10" s="1"/>
  <c r="W46" i="10"/>
  <c r="M46" i="10"/>
  <c r="N46" i="10"/>
  <c r="K46" i="10"/>
  <c r="L46" i="10"/>
  <c r="I46" i="10"/>
  <c r="J46" i="10"/>
  <c r="H75" i="6" s="1"/>
  <c r="BQ45" i="10"/>
  <c r="BP45" i="10"/>
  <c r="BO45" i="10"/>
  <c r="BN45" i="10"/>
  <c r="BM45" i="10"/>
  <c r="BL45" i="10"/>
  <c r="BK45" i="10"/>
  <c r="BJ45" i="10"/>
  <c r="BI45" i="10"/>
  <c r="BH45" i="10"/>
  <c r="BG45" i="10"/>
  <c r="BF45" i="10"/>
  <c r="BE45" i="10"/>
  <c r="BD45" i="10"/>
  <c r="BC45" i="10"/>
  <c r="BB45" i="10"/>
  <c r="BA45" i="10"/>
  <c r="AZ45" i="10"/>
  <c r="Z45" i="10"/>
  <c r="AA45" i="10" s="1"/>
  <c r="X45" i="10"/>
  <c r="Y45" i="10" s="1"/>
  <c r="W45" i="10"/>
  <c r="I74" i="6" s="1"/>
  <c r="M45" i="10"/>
  <c r="N45" i="10"/>
  <c r="K45" i="10"/>
  <c r="L45" i="10"/>
  <c r="I45" i="10"/>
  <c r="J45" i="10"/>
  <c r="H74" i="6" s="1"/>
  <c r="B45" i="10"/>
  <c r="A45" i="10"/>
  <c r="Z44" i="10"/>
  <c r="AA44" i="10" s="1"/>
  <c r="X44" i="10"/>
  <c r="Y44" i="10" s="1"/>
  <c r="W44" i="10"/>
  <c r="I73" i="6" s="1"/>
  <c r="M44" i="10"/>
  <c r="N44" i="10"/>
  <c r="K44" i="10"/>
  <c r="L44" i="10"/>
  <c r="I44" i="10"/>
  <c r="J44" i="10"/>
  <c r="H73" i="6" s="1"/>
  <c r="BQ43" i="10"/>
  <c r="BP43" i="10"/>
  <c r="BO43" i="10"/>
  <c r="BN43" i="10"/>
  <c r="BM43" i="10"/>
  <c r="BL43" i="10"/>
  <c r="BK43" i="10"/>
  <c r="BJ43" i="10"/>
  <c r="BI43" i="10"/>
  <c r="BH43" i="10"/>
  <c r="BG43" i="10"/>
  <c r="BF43" i="10"/>
  <c r="BE43" i="10"/>
  <c r="BD43" i="10"/>
  <c r="BC43" i="10"/>
  <c r="BB43" i="10"/>
  <c r="BA43" i="10"/>
  <c r="Z43" i="10"/>
  <c r="AA43" i="10" s="1"/>
  <c r="X43" i="10"/>
  <c r="Y43" i="10" s="1"/>
  <c r="W43" i="10"/>
  <c r="I72" i="6" s="1"/>
  <c r="M43" i="10"/>
  <c r="N43" i="10" s="1"/>
  <c r="K43" i="10"/>
  <c r="L43" i="10" s="1"/>
  <c r="I43" i="10"/>
  <c r="J43" i="10" s="1"/>
  <c r="H72" i="6"/>
  <c r="B43" i="10"/>
  <c r="A43" i="10"/>
  <c r="BQ42" i="10"/>
  <c r="BP42" i="10"/>
  <c r="BO42" i="10"/>
  <c r="BN42" i="10"/>
  <c r="BM42" i="10"/>
  <c r="BL42" i="10"/>
  <c r="BK42" i="10"/>
  <c r="BJ42" i="10"/>
  <c r="BI42" i="10"/>
  <c r="BH42" i="10"/>
  <c r="BG42" i="10"/>
  <c r="BF42" i="10"/>
  <c r="BE42" i="10"/>
  <c r="BD42" i="10"/>
  <c r="BC42" i="10"/>
  <c r="BB42" i="10"/>
  <c r="BA42" i="10"/>
  <c r="AZ42" i="10"/>
  <c r="AV42" i="10"/>
  <c r="Z42" i="10"/>
  <c r="AA42" i="10" s="1"/>
  <c r="X42" i="10"/>
  <c r="Y42" i="10" s="1"/>
  <c r="W42" i="10"/>
  <c r="I71" i="6" s="1"/>
  <c r="M42" i="10"/>
  <c r="N42" i="10" s="1"/>
  <c r="K42" i="10"/>
  <c r="L42" i="10" s="1"/>
  <c r="I42" i="10"/>
  <c r="J42" i="10" s="1"/>
  <c r="H71" i="6" s="1"/>
  <c r="Z41" i="10"/>
  <c r="AA41" i="10" s="1"/>
  <c r="X41" i="10"/>
  <c r="Y41" i="10" s="1"/>
  <c r="W41" i="10"/>
  <c r="I70" i="6" s="1"/>
  <c r="M41" i="10"/>
  <c r="N41" i="10" s="1"/>
  <c r="K41" i="10"/>
  <c r="L41" i="10" s="1"/>
  <c r="I41" i="10"/>
  <c r="J41" i="10" s="1"/>
  <c r="B41" i="10"/>
  <c r="A41" i="10"/>
  <c r="Z40" i="10"/>
  <c r="AA40" i="10" s="1"/>
  <c r="X40" i="10"/>
  <c r="Y40" i="10" s="1"/>
  <c r="W40" i="10"/>
  <c r="I69" i="6" s="1"/>
  <c r="M40" i="10"/>
  <c r="N40" i="10" s="1"/>
  <c r="K40" i="10"/>
  <c r="L40" i="10" s="1"/>
  <c r="I40" i="10"/>
  <c r="J40" i="10" s="1"/>
  <c r="H69" i="6" s="1"/>
  <c r="AY39" i="10"/>
  <c r="Z39" i="10"/>
  <c r="AA39" i="10" s="1"/>
  <c r="X39" i="10"/>
  <c r="Y39" i="10" s="1"/>
  <c r="W39" i="10"/>
  <c r="M39" i="10"/>
  <c r="N39" i="10" s="1"/>
  <c r="K39" i="10"/>
  <c r="L39" i="10" s="1"/>
  <c r="I39" i="10"/>
  <c r="J39" i="10" s="1"/>
  <c r="Z38" i="10"/>
  <c r="AA38" i="10" s="1"/>
  <c r="X38" i="10"/>
  <c r="Y38" i="10" s="1"/>
  <c r="M38" i="10"/>
  <c r="N38" i="10" s="1"/>
  <c r="K38" i="10"/>
  <c r="L38" i="10" s="1"/>
  <c r="I38" i="10"/>
  <c r="J38" i="10" s="1"/>
  <c r="H67" i="6" s="1"/>
  <c r="Z37" i="10"/>
  <c r="AA37" i="10" s="1"/>
  <c r="X37" i="10"/>
  <c r="Y37" i="10" s="1"/>
  <c r="W37" i="10"/>
  <c r="I66" i="6" s="1"/>
  <c r="M37" i="10"/>
  <c r="N37" i="10" s="1"/>
  <c r="K37" i="10"/>
  <c r="L37" i="10" s="1"/>
  <c r="I37" i="10"/>
  <c r="J37" i="10" s="1"/>
  <c r="H66" i="6" s="1"/>
  <c r="BQ36" i="10"/>
  <c r="AZ36" i="10"/>
  <c r="AZ37" i="10" s="1"/>
  <c r="BS37" i="10" s="1"/>
  <c r="BQ34" i="10"/>
  <c r="BP34" i="10"/>
  <c r="BO34" i="10"/>
  <c r="BN34" i="10"/>
  <c r="BM34" i="10"/>
  <c r="BL34" i="10"/>
  <c r="BK34" i="10"/>
  <c r="BJ34" i="10"/>
  <c r="BI34" i="10"/>
  <c r="BH34" i="10"/>
  <c r="BG34" i="10"/>
  <c r="BF34" i="10"/>
  <c r="BE34" i="10"/>
  <c r="BD34" i="10"/>
  <c r="BC34" i="10"/>
  <c r="BB34" i="10"/>
  <c r="BA34" i="10"/>
  <c r="BQ33" i="10"/>
  <c r="BP33" i="10"/>
  <c r="BO33" i="10"/>
  <c r="BN33" i="10"/>
  <c r="BM33" i="10"/>
  <c r="BL33" i="10"/>
  <c r="BK33" i="10"/>
  <c r="BJ33" i="10"/>
  <c r="BI33" i="10"/>
  <c r="BH33" i="10"/>
  <c r="BG33" i="10"/>
  <c r="BF33" i="10"/>
  <c r="BE33" i="10"/>
  <c r="BD33" i="10"/>
  <c r="BC33" i="10"/>
  <c r="BB33" i="10"/>
  <c r="BA33" i="10"/>
  <c r="AZ33" i="10"/>
  <c r="BQ31" i="10"/>
  <c r="BP31" i="10"/>
  <c r="BO31" i="10"/>
  <c r="BN31" i="10"/>
  <c r="BM31" i="10"/>
  <c r="BL31" i="10"/>
  <c r="BK31" i="10"/>
  <c r="BJ31" i="10"/>
  <c r="BI31" i="10"/>
  <c r="BH31" i="10"/>
  <c r="BG31" i="10"/>
  <c r="BF31" i="10"/>
  <c r="BE31" i="10"/>
  <c r="BD31" i="10"/>
  <c r="BC31" i="10"/>
  <c r="BB31" i="10"/>
  <c r="BA31" i="10"/>
  <c r="BQ30" i="10"/>
  <c r="BP30" i="10"/>
  <c r="BO30" i="10"/>
  <c r="BN30" i="10"/>
  <c r="BM30" i="10"/>
  <c r="BL30" i="10"/>
  <c r="BK30" i="10"/>
  <c r="BJ30" i="10"/>
  <c r="BI30" i="10"/>
  <c r="BH30" i="10"/>
  <c r="BG30" i="10"/>
  <c r="BF30" i="10"/>
  <c r="BE30" i="10"/>
  <c r="BD30" i="10"/>
  <c r="BC30" i="10"/>
  <c r="BB30" i="10"/>
  <c r="BA30" i="10"/>
  <c r="AZ30" i="10"/>
  <c r="AV30" i="10"/>
  <c r="Z30" i="10"/>
  <c r="U30" i="10"/>
  <c r="K30" i="10"/>
  <c r="F30" i="10"/>
  <c r="Z29" i="10"/>
  <c r="U29" i="10"/>
  <c r="K29" i="10"/>
  <c r="F29" i="10"/>
  <c r="AZ24" i="10"/>
  <c r="AZ25" i="10" s="1"/>
  <c r="BS25" i="10"/>
  <c r="Z28" i="10"/>
  <c r="U28" i="10"/>
  <c r="K28" i="10"/>
  <c r="F28" i="10"/>
  <c r="AY27" i="10"/>
  <c r="Z27" i="10"/>
  <c r="U27" i="10"/>
  <c r="K27" i="10"/>
  <c r="F27" i="10"/>
  <c r="BP22" i="10"/>
  <c r="BO22" i="10"/>
  <c r="BN22" i="10"/>
  <c r="BK22" i="10"/>
  <c r="BJ22" i="10"/>
  <c r="BI22" i="10"/>
  <c r="BH22" i="10"/>
  <c r="BG22" i="10"/>
  <c r="BF22" i="10"/>
  <c r="BC22" i="10"/>
  <c r="BB22" i="10"/>
  <c r="BA22" i="10"/>
  <c r="Z26" i="10"/>
  <c r="U26" i="10"/>
  <c r="K26" i="10"/>
  <c r="F26" i="10"/>
  <c r="Z25" i="10"/>
  <c r="U25" i="10"/>
  <c r="K25" i="10"/>
  <c r="F25" i="10"/>
  <c r="Z24" i="10"/>
  <c r="U24" i="10"/>
  <c r="K24" i="10"/>
  <c r="F24" i="10"/>
  <c r="BM22" i="10"/>
  <c r="BL22" i="10"/>
  <c r="BE22" i="10"/>
  <c r="BD22" i="10"/>
  <c r="Z23" i="10"/>
  <c r="U23" i="10"/>
  <c r="K23" i="10"/>
  <c r="F23" i="10"/>
  <c r="Z22" i="10"/>
  <c r="U22" i="10"/>
  <c r="K22" i="10"/>
  <c r="F22" i="10"/>
  <c r="BQ21" i="10"/>
  <c r="BP21" i="10"/>
  <c r="BO21" i="10"/>
  <c r="BN21" i="10"/>
  <c r="BM21" i="10"/>
  <c r="BL21" i="10"/>
  <c r="BK21" i="10"/>
  <c r="BJ21" i="10"/>
  <c r="BI21" i="10"/>
  <c r="BH21" i="10"/>
  <c r="BG21" i="10"/>
  <c r="BF21" i="10"/>
  <c r="BE21" i="10"/>
  <c r="BD21" i="10"/>
  <c r="BC21" i="10"/>
  <c r="BB21" i="10"/>
  <c r="BA21" i="10"/>
  <c r="AZ21" i="10"/>
  <c r="Z21" i="10"/>
  <c r="U21" i="10"/>
  <c r="K21" i="10"/>
  <c r="F21" i="10"/>
  <c r="BQ19" i="10"/>
  <c r="Z20" i="10"/>
  <c r="U20" i="10"/>
  <c r="K20" i="10"/>
  <c r="F20" i="10"/>
  <c r="BP19" i="10"/>
  <c r="BO19" i="10"/>
  <c r="BN19" i="10"/>
  <c r="BM19" i="10"/>
  <c r="BL19" i="10"/>
  <c r="BK19" i="10"/>
  <c r="BJ19" i="10"/>
  <c r="BI19" i="10"/>
  <c r="BH19" i="10"/>
  <c r="BG19" i="10"/>
  <c r="BF19" i="10"/>
  <c r="BE19" i="10"/>
  <c r="BD19" i="10"/>
  <c r="BC19" i="10"/>
  <c r="BB19" i="10"/>
  <c r="BA19" i="10"/>
  <c r="Z19" i="10"/>
  <c r="U19" i="10"/>
  <c r="K19" i="10"/>
  <c r="F19" i="10"/>
  <c r="BQ18" i="10"/>
  <c r="BP18" i="10"/>
  <c r="BO18" i="10"/>
  <c r="BN18" i="10"/>
  <c r="BM18" i="10"/>
  <c r="BL18" i="10"/>
  <c r="BK18" i="10"/>
  <c r="BJ18" i="10"/>
  <c r="BI18" i="10"/>
  <c r="BH18" i="10"/>
  <c r="BG18" i="10"/>
  <c r="BF18" i="10"/>
  <c r="BE18" i="10"/>
  <c r="BD18" i="10"/>
  <c r="BC18" i="10"/>
  <c r="BB18" i="10"/>
  <c r="BA18" i="10"/>
  <c r="AZ18" i="10"/>
  <c r="AV18" i="10"/>
  <c r="Z18" i="10"/>
  <c r="U18" i="10"/>
  <c r="K18" i="10"/>
  <c r="F18" i="10"/>
  <c r="Z17" i="10"/>
  <c r="U17" i="10"/>
  <c r="K17" i="10"/>
  <c r="F17" i="10"/>
  <c r="Z16" i="10"/>
  <c r="U16" i="10"/>
  <c r="K16" i="10"/>
  <c r="F16" i="10"/>
  <c r="Z15" i="10"/>
  <c r="U15" i="10"/>
  <c r="K15" i="10"/>
  <c r="F15" i="10"/>
  <c r="Z14" i="10"/>
  <c r="U14" i="10"/>
  <c r="K14" i="10"/>
  <c r="F14" i="10"/>
  <c r="Z13" i="10"/>
  <c r="U13" i="10"/>
  <c r="K13" i="10"/>
  <c r="F13" i="10"/>
  <c r="Z12" i="10"/>
  <c r="U12" i="10"/>
  <c r="P12" i="10"/>
  <c r="K12" i="10"/>
  <c r="Z11" i="10"/>
  <c r="U11" i="10"/>
  <c r="K11" i="10"/>
  <c r="F11" i="10"/>
  <c r="BQ133" i="8"/>
  <c r="BQ134" i="8"/>
  <c r="AZ133" i="8"/>
  <c r="AZ134" i="8"/>
  <c r="BS134" i="8"/>
  <c r="BQ131" i="8"/>
  <c r="BP131" i="8"/>
  <c r="BO131" i="8"/>
  <c r="BN131" i="8"/>
  <c r="BM131" i="8"/>
  <c r="BL131" i="8"/>
  <c r="BK131" i="8"/>
  <c r="BJ131" i="8"/>
  <c r="BI131" i="8"/>
  <c r="BH131" i="8"/>
  <c r="BG131" i="8"/>
  <c r="BF131" i="8"/>
  <c r="BE131" i="8"/>
  <c r="BD131" i="8"/>
  <c r="BC131" i="8"/>
  <c r="BB131" i="8"/>
  <c r="BA131" i="8"/>
  <c r="BQ130" i="8"/>
  <c r="BP130" i="8"/>
  <c r="BO130" i="8"/>
  <c r="BN130" i="8"/>
  <c r="BM130" i="8"/>
  <c r="BL130" i="8"/>
  <c r="BK130" i="8"/>
  <c r="BJ130" i="8"/>
  <c r="BI130" i="8"/>
  <c r="BH130" i="8"/>
  <c r="BG130" i="8"/>
  <c r="BF130" i="8"/>
  <c r="BE130" i="8"/>
  <c r="BD130" i="8"/>
  <c r="BC130" i="8"/>
  <c r="BB130" i="8"/>
  <c r="BA130" i="8"/>
  <c r="AZ130" i="8"/>
  <c r="BQ128" i="8"/>
  <c r="BP128" i="8"/>
  <c r="BO128" i="8"/>
  <c r="BN128" i="8"/>
  <c r="BM128" i="8"/>
  <c r="BL128" i="8"/>
  <c r="BK128" i="8"/>
  <c r="BJ128" i="8"/>
  <c r="BI128" i="8"/>
  <c r="BH128" i="8"/>
  <c r="BG128" i="8"/>
  <c r="BF128" i="8"/>
  <c r="BE128" i="8"/>
  <c r="BD128" i="8"/>
  <c r="BC128" i="8"/>
  <c r="BB128" i="8"/>
  <c r="BA128" i="8"/>
  <c r="BQ127" i="8"/>
  <c r="BP127" i="8"/>
  <c r="BO127" i="8"/>
  <c r="BN127" i="8"/>
  <c r="BM127" i="8"/>
  <c r="BL127" i="8"/>
  <c r="BK127" i="8"/>
  <c r="BJ127" i="8"/>
  <c r="BI127" i="8"/>
  <c r="BH127" i="8"/>
  <c r="BG127" i="8"/>
  <c r="BF127" i="8"/>
  <c r="BE127" i="8"/>
  <c r="BD127" i="8"/>
  <c r="BC127" i="8"/>
  <c r="BB127" i="8"/>
  <c r="BA127" i="8"/>
  <c r="AZ127" i="8"/>
  <c r="AV127" i="8"/>
  <c r="BQ125" i="8"/>
  <c r="BP125" i="8"/>
  <c r="BO125" i="8"/>
  <c r="BN125" i="8"/>
  <c r="BM125" i="8"/>
  <c r="BL125" i="8"/>
  <c r="BK125" i="8"/>
  <c r="BJ125" i="8"/>
  <c r="BI125" i="8"/>
  <c r="BH125" i="8"/>
  <c r="BG125" i="8"/>
  <c r="BF125" i="8"/>
  <c r="BE125" i="8"/>
  <c r="BD125" i="8"/>
  <c r="BC125" i="8"/>
  <c r="BB125" i="8"/>
  <c r="BA125" i="8"/>
  <c r="BQ124" i="8"/>
  <c r="BP124" i="8"/>
  <c r="BO124" i="8"/>
  <c r="BN124" i="8"/>
  <c r="BM124" i="8"/>
  <c r="BL124" i="8"/>
  <c r="BK124" i="8"/>
  <c r="BJ124" i="8"/>
  <c r="BI124" i="8"/>
  <c r="BH124" i="8"/>
  <c r="BG124" i="8"/>
  <c r="BF124" i="8"/>
  <c r="BE124" i="8"/>
  <c r="BD124" i="8"/>
  <c r="BC124" i="8"/>
  <c r="BB124" i="8"/>
  <c r="BA124" i="8"/>
  <c r="BQ123" i="8"/>
  <c r="BP123" i="8"/>
  <c r="BP120" i="8" s="1"/>
  <c r="BO123" i="8"/>
  <c r="BO120" i="8" s="1"/>
  <c r="BN123" i="8"/>
  <c r="BN120" i="8" s="1"/>
  <c r="BM123" i="8"/>
  <c r="BM117" i="8" s="1"/>
  <c r="BL123" i="8"/>
  <c r="BL120" i="8" s="1"/>
  <c r="BK123" i="8"/>
  <c r="BJ123" i="8"/>
  <c r="BJ120" i="8" s="1"/>
  <c r="BI123" i="8"/>
  <c r="BH123" i="8"/>
  <c r="BH117" i="8" s="1"/>
  <c r="BG123" i="8"/>
  <c r="BG120" i="8" s="1"/>
  <c r="BF123" i="8"/>
  <c r="BF120" i="8"/>
  <c r="BE123" i="8"/>
  <c r="BE120" i="8"/>
  <c r="BD123" i="8"/>
  <c r="BD120" i="8"/>
  <c r="BC123" i="8"/>
  <c r="BC117" i="8"/>
  <c r="BB123" i="8"/>
  <c r="BB120" i="8"/>
  <c r="BA123" i="8"/>
  <c r="BA120" i="8"/>
  <c r="BQ122" i="8"/>
  <c r="BP122" i="8"/>
  <c r="BO122" i="8"/>
  <c r="BN122" i="8"/>
  <c r="BM122" i="8"/>
  <c r="BL122" i="8"/>
  <c r="BK122" i="8"/>
  <c r="BJ122" i="8"/>
  <c r="BI122" i="8"/>
  <c r="BH122" i="8"/>
  <c r="BG122" i="8"/>
  <c r="BF122" i="8"/>
  <c r="BE122" i="8"/>
  <c r="BD122" i="8"/>
  <c r="BC122" i="8"/>
  <c r="BB122" i="8"/>
  <c r="BA122" i="8"/>
  <c r="AZ122" i="8"/>
  <c r="BS122" i="8" s="1"/>
  <c r="BS121" i="8"/>
  <c r="BQ121" i="8"/>
  <c r="BP121" i="8"/>
  <c r="BO121" i="8"/>
  <c r="BN121" i="8"/>
  <c r="BM121" i="8"/>
  <c r="BL121" i="8"/>
  <c r="BK121" i="8"/>
  <c r="BJ121" i="8"/>
  <c r="BI121" i="8"/>
  <c r="BH121" i="8"/>
  <c r="BG121" i="8"/>
  <c r="BF121" i="8"/>
  <c r="BE121" i="8"/>
  <c r="BD121" i="8"/>
  <c r="BC121" i="8"/>
  <c r="BB121" i="8"/>
  <c r="BA121" i="8"/>
  <c r="AZ121" i="8"/>
  <c r="BM120" i="8"/>
  <c r="BH120" i="8"/>
  <c r="BC120" i="8"/>
  <c r="BQ119" i="8"/>
  <c r="BP119" i="8"/>
  <c r="BO119" i="8"/>
  <c r="BN119" i="8"/>
  <c r="BM119" i="8"/>
  <c r="BL119" i="8"/>
  <c r="BK119" i="8"/>
  <c r="BJ119" i="8"/>
  <c r="BI119" i="8"/>
  <c r="BH119" i="8"/>
  <c r="BG119" i="8"/>
  <c r="BF119" i="8"/>
  <c r="BE119" i="8"/>
  <c r="BD119" i="8"/>
  <c r="BC119" i="8"/>
  <c r="BB119" i="8"/>
  <c r="BA119" i="8"/>
  <c r="BQ118" i="8"/>
  <c r="BP118" i="8"/>
  <c r="BO118" i="8"/>
  <c r="BN118" i="8"/>
  <c r="BM118" i="8"/>
  <c r="BL118" i="8"/>
  <c r="BK118" i="8"/>
  <c r="BJ118" i="8"/>
  <c r="BI118" i="8"/>
  <c r="BH118" i="8"/>
  <c r="BG118" i="8"/>
  <c r="BF118" i="8"/>
  <c r="BE118" i="8"/>
  <c r="BD118" i="8"/>
  <c r="BC118" i="8"/>
  <c r="BB118" i="8"/>
  <c r="BA118" i="8"/>
  <c r="AZ118" i="8"/>
  <c r="BO117" i="8"/>
  <c r="BQ116" i="8"/>
  <c r="BP116" i="8"/>
  <c r="BO116" i="8"/>
  <c r="BN116" i="8"/>
  <c r="BM116" i="8"/>
  <c r="BL116" i="8"/>
  <c r="BK116" i="8"/>
  <c r="BJ116" i="8"/>
  <c r="BI116" i="8"/>
  <c r="BH116" i="8"/>
  <c r="BG116" i="8"/>
  <c r="BF116" i="8"/>
  <c r="BE116" i="8"/>
  <c r="BD116" i="8"/>
  <c r="BC116" i="8"/>
  <c r="BB116" i="8"/>
  <c r="BA116" i="8"/>
  <c r="BQ115" i="8"/>
  <c r="BP115" i="8"/>
  <c r="BO115" i="8"/>
  <c r="BN115" i="8"/>
  <c r="BM115" i="8"/>
  <c r="BL115" i="8"/>
  <c r="BK115" i="8"/>
  <c r="BJ115" i="8"/>
  <c r="BI115" i="8"/>
  <c r="BH115" i="8"/>
  <c r="BG115" i="8"/>
  <c r="BF115" i="8"/>
  <c r="BE115" i="8"/>
  <c r="BD115" i="8"/>
  <c r="BC115" i="8"/>
  <c r="BB115" i="8"/>
  <c r="BA115" i="8"/>
  <c r="AZ115" i="8"/>
  <c r="AV115" i="8"/>
  <c r="BQ113" i="8"/>
  <c r="BP113" i="8"/>
  <c r="BO113" i="8"/>
  <c r="BN113" i="8"/>
  <c r="BM113" i="8"/>
  <c r="BL113" i="8"/>
  <c r="BK113" i="8"/>
  <c r="BJ113" i="8"/>
  <c r="BI113" i="8"/>
  <c r="BH113" i="8"/>
  <c r="BG113" i="8"/>
  <c r="BF113" i="8"/>
  <c r="BE113" i="8"/>
  <c r="BD113" i="8"/>
  <c r="BC113" i="8"/>
  <c r="BB113" i="8"/>
  <c r="BA113" i="8"/>
  <c r="BQ112" i="8"/>
  <c r="BP112" i="8"/>
  <c r="BO112" i="8"/>
  <c r="BN112" i="8"/>
  <c r="BM112" i="8"/>
  <c r="BL112" i="8"/>
  <c r="BK112" i="8"/>
  <c r="BJ112" i="8"/>
  <c r="BI112" i="8"/>
  <c r="BH112" i="8"/>
  <c r="BG112" i="8"/>
  <c r="BF112" i="8"/>
  <c r="BE112" i="8"/>
  <c r="BD112" i="8"/>
  <c r="BC112" i="8"/>
  <c r="BB112" i="8"/>
  <c r="BA112" i="8"/>
  <c r="BQ111" i="8"/>
  <c r="BQ108" i="8"/>
  <c r="BP111" i="8"/>
  <c r="BO111" i="8"/>
  <c r="BO108" i="8" s="1"/>
  <c r="BN111" i="8"/>
  <c r="BM111" i="8"/>
  <c r="BM108" i="8" s="1"/>
  <c r="BL111" i="8"/>
  <c r="BL108" i="8" s="1"/>
  <c r="BK111" i="8"/>
  <c r="BK105" i="8" s="1"/>
  <c r="BJ111" i="8"/>
  <c r="BJ108" i="8"/>
  <c r="BI111" i="8"/>
  <c r="BI108" i="8"/>
  <c r="BH111" i="8"/>
  <c r="BH108" i="8"/>
  <c r="BG111" i="8"/>
  <c r="BG108" i="8"/>
  <c r="BF111" i="8"/>
  <c r="BF108" i="8"/>
  <c r="BE111" i="8"/>
  <c r="BE108" i="8"/>
  <c r="BD111" i="8"/>
  <c r="BC111" i="8"/>
  <c r="BC108" i="8" s="1"/>
  <c r="BB111" i="8"/>
  <c r="BB108" i="8" s="1"/>
  <c r="BA111" i="8"/>
  <c r="BA108" i="8" s="1"/>
  <c r="BQ110" i="8"/>
  <c r="BP110" i="8"/>
  <c r="BO110" i="8"/>
  <c r="BN110" i="8"/>
  <c r="BM110" i="8"/>
  <c r="BL110" i="8"/>
  <c r="BK110" i="8"/>
  <c r="BJ110" i="8"/>
  <c r="BI110" i="8"/>
  <c r="BH110" i="8"/>
  <c r="BG110" i="8"/>
  <c r="BF110" i="8"/>
  <c r="BE110" i="8"/>
  <c r="BD110" i="8"/>
  <c r="BC110" i="8"/>
  <c r="BB110" i="8"/>
  <c r="BA110" i="8"/>
  <c r="AZ110" i="8"/>
  <c r="BS110" i="8"/>
  <c r="BS109" i="8"/>
  <c r="BQ109" i="8"/>
  <c r="BP109" i="8"/>
  <c r="BO109" i="8"/>
  <c r="BN109" i="8"/>
  <c r="BM109" i="8"/>
  <c r="BL109" i="8"/>
  <c r="BK109" i="8"/>
  <c r="BJ109" i="8"/>
  <c r="BI109" i="8"/>
  <c r="BH109" i="8"/>
  <c r="BG109" i="8"/>
  <c r="BF109" i="8"/>
  <c r="BE109" i="8"/>
  <c r="BD109" i="8"/>
  <c r="BC109" i="8"/>
  <c r="BB109" i="8"/>
  <c r="BA109" i="8"/>
  <c r="AZ109" i="8"/>
  <c r="BP108" i="8"/>
  <c r="BK108" i="8"/>
  <c r="BD108" i="8"/>
  <c r="BQ107" i="8"/>
  <c r="BP107" i="8"/>
  <c r="BO107" i="8"/>
  <c r="BN107" i="8"/>
  <c r="BM107" i="8"/>
  <c r="BL107" i="8"/>
  <c r="BK107" i="8"/>
  <c r="BJ107" i="8"/>
  <c r="BI107" i="8"/>
  <c r="BH107" i="8"/>
  <c r="BG107" i="8"/>
  <c r="BF107" i="8"/>
  <c r="BE107" i="8"/>
  <c r="BD107" i="8"/>
  <c r="BC107" i="8"/>
  <c r="BB107" i="8"/>
  <c r="BA107" i="8"/>
  <c r="BQ106" i="8"/>
  <c r="BP106" i="8"/>
  <c r="BO106" i="8"/>
  <c r="BN106" i="8"/>
  <c r="BM106" i="8"/>
  <c r="BL106" i="8"/>
  <c r="BK106" i="8"/>
  <c r="BJ106" i="8"/>
  <c r="BI106" i="8"/>
  <c r="BH106" i="8"/>
  <c r="BG106" i="8"/>
  <c r="BF106" i="8"/>
  <c r="BE106" i="8"/>
  <c r="BD106" i="8"/>
  <c r="BC106" i="8"/>
  <c r="BB106" i="8"/>
  <c r="BA106" i="8"/>
  <c r="AZ106" i="8"/>
  <c r="BP105" i="8"/>
  <c r="BF105" i="8"/>
  <c r="BD105" i="8"/>
  <c r="BC105" i="8"/>
  <c r="BQ104" i="8"/>
  <c r="BP104" i="8"/>
  <c r="BO104" i="8"/>
  <c r="BN104" i="8"/>
  <c r="BM104" i="8"/>
  <c r="BL104" i="8"/>
  <c r="BK104" i="8"/>
  <c r="BJ104" i="8"/>
  <c r="BI104" i="8"/>
  <c r="BH104" i="8"/>
  <c r="BG104" i="8"/>
  <c r="BF104" i="8"/>
  <c r="BE104" i="8"/>
  <c r="BD104" i="8"/>
  <c r="BC104" i="8"/>
  <c r="BB104" i="8"/>
  <c r="BA104" i="8"/>
  <c r="BQ103" i="8"/>
  <c r="BP103" i="8"/>
  <c r="BO103" i="8"/>
  <c r="BN103" i="8"/>
  <c r="BM103" i="8"/>
  <c r="BL103" i="8"/>
  <c r="BK103" i="8"/>
  <c r="BJ103" i="8"/>
  <c r="BI103" i="8"/>
  <c r="BH103" i="8"/>
  <c r="BG103" i="8"/>
  <c r="BF103" i="8"/>
  <c r="BE103" i="8"/>
  <c r="BD103" i="8"/>
  <c r="BC103" i="8"/>
  <c r="BB103" i="8"/>
  <c r="BA103" i="8"/>
  <c r="AZ103" i="8"/>
  <c r="AV103" i="8"/>
  <c r="B101" i="8"/>
  <c r="A101" i="8"/>
  <c r="BQ101" i="8"/>
  <c r="BP101" i="8"/>
  <c r="BO101" i="8"/>
  <c r="BN101" i="8"/>
  <c r="BM101" i="8"/>
  <c r="BL101" i="8"/>
  <c r="BK101" i="8"/>
  <c r="BJ101" i="8"/>
  <c r="BI101" i="8"/>
  <c r="BH101" i="8"/>
  <c r="BG101" i="8"/>
  <c r="BF101" i="8"/>
  <c r="BE101" i="8"/>
  <c r="BD101" i="8"/>
  <c r="BC101" i="8"/>
  <c r="BB101" i="8"/>
  <c r="BA101" i="8"/>
  <c r="X100" i="8"/>
  <c r="X101" i="8" s="1"/>
  <c r="B100" i="8"/>
  <c r="A100" i="8"/>
  <c r="BQ100" i="8"/>
  <c r="BP100" i="8"/>
  <c r="BO100" i="8"/>
  <c r="BN100" i="8"/>
  <c r="BM100" i="8"/>
  <c r="BL100" i="8"/>
  <c r="BK100" i="8"/>
  <c r="BJ100" i="8"/>
  <c r="BI100" i="8"/>
  <c r="BH100" i="8"/>
  <c r="BG100" i="8"/>
  <c r="BF100" i="8"/>
  <c r="BE100" i="8"/>
  <c r="BD100" i="8"/>
  <c r="BC100" i="8"/>
  <c r="BB100" i="8"/>
  <c r="BA100" i="8"/>
  <c r="B99" i="8"/>
  <c r="A99" i="8"/>
  <c r="BQ99" i="8"/>
  <c r="BP99" i="8"/>
  <c r="BP96" i="8" s="1"/>
  <c r="BO99" i="8"/>
  <c r="BO93" i="8" s="1"/>
  <c r="BN99" i="8"/>
  <c r="BN96" i="8" s="1"/>
  <c r="BM99" i="8"/>
  <c r="BL99" i="8"/>
  <c r="BK99" i="8"/>
  <c r="BK93" i="8" s="1"/>
  <c r="BJ99" i="8"/>
  <c r="BJ96" i="8" s="1"/>
  <c r="BI99" i="8"/>
  <c r="BI96" i="8" s="1"/>
  <c r="BH99" i="8"/>
  <c r="BG99" i="8"/>
  <c r="BG93" i="8"/>
  <c r="BF99" i="8"/>
  <c r="BF96" i="8"/>
  <c r="BE99" i="8"/>
  <c r="BE96" i="8"/>
  <c r="BD99" i="8"/>
  <c r="BD93" i="8"/>
  <c r="BC99" i="8"/>
  <c r="BC93" i="8"/>
  <c r="BB99" i="8"/>
  <c r="BB96" i="8"/>
  <c r="BA99" i="8"/>
  <c r="BA96" i="8"/>
  <c r="Y98" i="8"/>
  <c r="Y100" i="8"/>
  <c r="X98" i="8"/>
  <c r="X99" i="8"/>
  <c r="B98" i="8"/>
  <c r="A98" i="8"/>
  <c r="BQ98" i="8"/>
  <c r="BP98" i="8"/>
  <c r="BO98" i="8"/>
  <c r="BN98" i="8"/>
  <c r="BM98" i="8"/>
  <c r="BL98" i="8"/>
  <c r="BK98" i="8"/>
  <c r="BJ98" i="8"/>
  <c r="BI98" i="8"/>
  <c r="BH98" i="8"/>
  <c r="BG98" i="8"/>
  <c r="BF98" i="8"/>
  <c r="BE98" i="8"/>
  <c r="BD98" i="8"/>
  <c r="BC98" i="8"/>
  <c r="BB98" i="8"/>
  <c r="BA98" i="8"/>
  <c r="AZ98" i="8"/>
  <c r="BS98" i="8" s="1"/>
  <c r="V97" i="8"/>
  <c r="U97" i="8"/>
  <c r="T97" i="8"/>
  <c r="S97" i="8"/>
  <c r="R97" i="8"/>
  <c r="Q97" i="8"/>
  <c r="P97" i="8"/>
  <c r="O97" i="8"/>
  <c r="N97" i="8"/>
  <c r="M97" i="8"/>
  <c r="L97" i="8"/>
  <c r="K97" i="8"/>
  <c r="J97" i="8"/>
  <c r="I97" i="8"/>
  <c r="H97" i="8"/>
  <c r="G97" i="8"/>
  <c r="F97" i="8"/>
  <c r="B97" i="8"/>
  <c r="A97" i="8"/>
  <c r="BS97" i="8"/>
  <c r="BQ97" i="8"/>
  <c r="BP97" i="8"/>
  <c r="BO97" i="8"/>
  <c r="BN97" i="8"/>
  <c r="BM97" i="8"/>
  <c r="BL97" i="8"/>
  <c r="BK97" i="8"/>
  <c r="BJ97" i="8"/>
  <c r="BI97" i="8"/>
  <c r="BH97" i="8"/>
  <c r="BG97" i="8"/>
  <c r="BF97" i="8"/>
  <c r="BE97" i="8"/>
  <c r="BD97" i="8"/>
  <c r="BC97" i="8"/>
  <c r="BB97" i="8"/>
  <c r="BA97" i="8"/>
  <c r="AZ97" i="8"/>
  <c r="X96" i="8"/>
  <c r="X97" i="8" s="1"/>
  <c r="B96" i="8"/>
  <c r="A96" i="8"/>
  <c r="BQ96" i="8"/>
  <c r="BH96" i="8"/>
  <c r="BD96" i="8"/>
  <c r="V95" i="8"/>
  <c r="U95" i="8"/>
  <c r="T95" i="8"/>
  <c r="S95" i="8"/>
  <c r="R95" i="8"/>
  <c r="Q95" i="8"/>
  <c r="P95" i="8"/>
  <c r="O95" i="8"/>
  <c r="N95" i="8"/>
  <c r="M95" i="8"/>
  <c r="L95" i="8"/>
  <c r="K95" i="8"/>
  <c r="J95" i="8"/>
  <c r="I95" i="8"/>
  <c r="H95" i="8"/>
  <c r="G95" i="8"/>
  <c r="F95" i="8"/>
  <c r="B95" i="8"/>
  <c r="A95" i="8"/>
  <c r="BQ95" i="8"/>
  <c r="BP95" i="8"/>
  <c r="BO95" i="8"/>
  <c r="BN95" i="8"/>
  <c r="BM95" i="8"/>
  <c r="BL95" i="8"/>
  <c r="BK95" i="8"/>
  <c r="BJ95" i="8"/>
  <c r="BI95" i="8"/>
  <c r="BH95" i="8"/>
  <c r="BG95" i="8"/>
  <c r="BF95" i="8"/>
  <c r="BE95" i="8"/>
  <c r="BD95" i="8"/>
  <c r="BC95" i="8"/>
  <c r="BB95" i="8"/>
  <c r="BA95" i="8"/>
  <c r="Y94" i="8"/>
  <c r="Y96" i="8" s="1"/>
  <c r="X94" i="8"/>
  <c r="X95" i="8" s="1"/>
  <c r="B94" i="8"/>
  <c r="A94" i="8"/>
  <c r="BQ94" i="8"/>
  <c r="BP94" i="8"/>
  <c r="BO94" i="8"/>
  <c r="BN94" i="8"/>
  <c r="BM94" i="8"/>
  <c r="BL94" i="8"/>
  <c r="BK94" i="8"/>
  <c r="BJ94" i="8"/>
  <c r="BI94" i="8"/>
  <c r="BH94" i="8"/>
  <c r="BG94" i="8"/>
  <c r="BF94" i="8"/>
  <c r="BE94" i="8"/>
  <c r="BD94" i="8"/>
  <c r="BC94" i="8"/>
  <c r="BB94" i="8"/>
  <c r="BA94" i="8"/>
  <c r="AZ94" i="8"/>
  <c r="V93" i="8"/>
  <c r="U93" i="8"/>
  <c r="T93" i="8"/>
  <c r="S93" i="8"/>
  <c r="R93" i="8"/>
  <c r="Q93" i="8"/>
  <c r="P93" i="8"/>
  <c r="O93" i="8"/>
  <c r="N93" i="8"/>
  <c r="M93" i="8"/>
  <c r="L93" i="8"/>
  <c r="K93" i="8"/>
  <c r="J93" i="8"/>
  <c r="I93" i="8"/>
  <c r="H93" i="8"/>
  <c r="G93" i="8"/>
  <c r="F93" i="8"/>
  <c r="B93" i="8"/>
  <c r="A93" i="8"/>
  <c r="BQ93" i="8"/>
  <c r="BP93" i="8"/>
  <c r="BH93" i="8"/>
  <c r="X92" i="8"/>
  <c r="X93" i="8"/>
  <c r="B92" i="8"/>
  <c r="A92" i="8"/>
  <c r="BQ92" i="8"/>
  <c r="BP92" i="8"/>
  <c r="BO92" i="8"/>
  <c r="BN92" i="8"/>
  <c r="BM92" i="8"/>
  <c r="BL92" i="8"/>
  <c r="BK92" i="8"/>
  <c r="BJ92" i="8"/>
  <c r="BI92" i="8"/>
  <c r="BH92" i="8"/>
  <c r="BG92" i="8"/>
  <c r="BF92" i="8"/>
  <c r="BE92" i="8"/>
  <c r="BD92" i="8"/>
  <c r="BC92" i="8"/>
  <c r="BB92" i="8"/>
  <c r="BA92" i="8"/>
  <c r="V91" i="8"/>
  <c r="U91" i="8"/>
  <c r="T91" i="8"/>
  <c r="S91" i="8"/>
  <c r="R91" i="8"/>
  <c r="Q91" i="8"/>
  <c r="P91" i="8"/>
  <c r="O91" i="8"/>
  <c r="N91" i="8"/>
  <c r="M91" i="8"/>
  <c r="L91" i="8"/>
  <c r="K91" i="8"/>
  <c r="J91" i="8"/>
  <c r="I91" i="8"/>
  <c r="H91" i="8"/>
  <c r="G91" i="8"/>
  <c r="F91" i="8"/>
  <c r="B91" i="8"/>
  <c r="A91" i="8"/>
  <c r="BQ91" i="8"/>
  <c r="BP91" i="8"/>
  <c r="BO91" i="8"/>
  <c r="BN91" i="8"/>
  <c r="BM91" i="8"/>
  <c r="BL91" i="8"/>
  <c r="BK91" i="8"/>
  <c r="BJ91" i="8"/>
  <c r="BI91" i="8"/>
  <c r="BH91" i="8"/>
  <c r="BG91" i="8"/>
  <c r="BF91" i="8"/>
  <c r="BE91" i="8"/>
  <c r="BD91" i="8"/>
  <c r="BC91" i="8"/>
  <c r="BB91" i="8"/>
  <c r="BA91" i="8"/>
  <c r="AZ91" i="8"/>
  <c r="AV91" i="8"/>
  <c r="Y90" i="8"/>
  <c r="Y92" i="8" s="1"/>
  <c r="X90" i="8"/>
  <c r="X91" i="8" s="1"/>
  <c r="B90" i="8"/>
  <c r="A90" i="8"/>
  <c r="V89" i="8"/>
  <c r="U89" i="8"/>
  <c r="T89" i="8"/>
  <c r="S89" i="8"/>
  <c r="R89" i="8"/>
  <c r="Q89" i="8"/>
  <c r="P89" i="8"/>
  <c r="O89" i="8"/>
  <c r="N89" i="8"/>
  <c r="M89" i="8"/>
  <c r="L89" i="8"/>
  <c r="K89" i="8"/>
  <c r="J89" i="8"/>
  <c r="I89" i="8"/>
  <c r="H89" i="8"/>
  <c r="G89" i="8"/>
  <c r="F89" i="8"/>
  <c r="B89" i="8"/>
  <c r="A89" i="8"/>
  <c r="X88" i="8"/>
  <c r="X89" i="8"/>
  <c r="B88" i="8"/>
  <c r="A88" i="8"/>
  <c r="V87" i="8"/>
  <c r="U87" i="8"/>
  <c r="T87" i="8"/>
  <c r="S87" i="8"/>
  <c r="R87" i="8"/>
  <c r="Q87" i="8"/>
  <c r="P87" i="8"/>
  <c r="O87" i="8"/>
  <c r="N87" i="8"/>
  <c r="M87" i="8"/>
  <c r="L87" i="8"/>
  <c r="K87" i="8"/>
  <c r="J87" i="8"/>
  <c r="I87" i="8"/>
  <c r="H87" i="8"/>
  <c r="G87" i="8"/>
  <c r="F87" i="8"/>
  <c r="B87" i="8"/>
  <c r="A87" i="8"/>
  <c r="Y86" i="8"/>
  <c r="Y88" i="8" s="1"/>
  <c r="X86" i="8"/>
  <c r="X87" i="8" s="1"/>
  <c r="B86" i="8"/>
  <c r="A86" i="8"/>
  <c r="B85" i="8"/>
  <c r="A85" i="8"/>
  <c r="BQ85" i="8"/>
  <c r="AZ85" i="8"/>
  <c r="AZ86" i="8"/>
  <c r="BS86" i="8" s="1"/>
  <c r="X84" i="8"/>
  <c r="X85" i="8" s="1"/>
  <c r="W84" i="8"/>
  <c r="W85" i="8" s="1"/>
  <c r="B84" i="8"/>
  <c r="A84" i="8"/>
  <c r="B83" i="8"/>
  <c r="A83" i="8"/>
  <c r="BQ83" i="8"/>
  <c r="BP83" i="8"/>
  <c r="BO83" i="8"/>
  <c r="BN83" i="8"/>
  <c r="BM83" i="8"/>
  <c r="BL83" i="8"/>
  <c r="BK83" i="8"/>
  <c r="BJ83" i="8"/>
  <c r="BI83" i="8"/>
  <c r="BH83" i="8"/>
  <c r="BG83" i="8"/>
  <c r="BF83" i="8"/>
  <c r="BE83" i="8"/>
  <c r="BD83" i="8"/>
  <c r="BC83" i="8"/>
  <c r="BB83" i="8"/>
  <c r="BA83" i="8"/>
  <c r="Y82" i="8"/>
  <c r="Y84" i="8"/>
  <c r="X82" i="8"/>
  <c r="X83" i="8"/>
  <c r="W82" i="8"/>
  <c r="W83" i="8"/>
  <c r="J48" i="6" s="1"/>
  <c r="B82" i="8"/>
  <c r="A82" i="8"/>
  <c r="BQ82" i="8"/>
  <c r="BP82" i="8"/>
  <c r="BO82" i="8"/>
  <c r="BN82" i="8"/>
  <c r="BM82" i="8"/>
  <c r="BL82" i="8"/>
  <c r="BK82" i="8"/>
  <c r="BJ82" i="8"/>
  <c r="BI82" i="8"/>
  <c r="BH82" i="8"/>
  <c r="BG82" i="8"/>
  <c r="BF82" i="8"/>
  <c r="BE82" i="8"/>
  <c r="BD82" i="8"/>
  <c r="BC82" i="8"/>
  <c r="BB82" i="8"/>
  <c r="BA82" i="8"/>
  <c r="AZ82" i="8"/>
  <c r="B81" i="8"/>
  <c r="A81" i="8"/>
  <c r="X80" i="8"/>
  <c r="X81" i="8" s="1"/>
  <c r="W80" i="8"/>
  <c r="W81" i="8" s="1"/>
  <c r="J47" i="6" s="1"/>
  <c r="B80" i="8"/>
  <c r="A80" i="8"/>
  <c r="BQ80" i="8"/>
  <c r="BP80" i="8"/>
  <c r="BO80" i="8"/>
  <c r="BN80" i="8"/>
  <c r="BM80" i="8"/>
  <c r="BL80" i="8"/>
  <c r="BK80" i="8"/>
  <c r="BJ80" i="8"/>
  <c r="BI80" i="8"/>
  <c r="BH80" i="8"/>
  <c r="BG80" i="8"/>
  <c r="BF80" i="8"/>
  <c r="BE80" i="8"/>
  <c r="BD80" i="8"/>
  <c r="BC80" i="8"/>
  <c r="BB80" i="8"/>
  <c r="BA80" i="8"/>
  <c r="B79" i="8"/>
  <c r="A79" i="8"/>
  <c r="BQ79" i="8"/>
  <c r="BP79" i="8"/>
  <c r="BO79" i="8"/>
  <c r="BN79" i="8"/>
  <c r="BM79" i="8"/>
  <c r="BL79" i="8"/>
  <c r="BK79" i="8"/>
  <c r="BJ79" i="8"/>
  <c r="BI79" i="8"/>
  <c r="BH79" i="8"/>
  <c r="BG79" i="8"/>
  <c r="BF79" i="8"/>
  <c r="BE79" i="8"/>
  <c r="BD79" i="8"/>
  <c r="BC79" i="8"/>
  <c r="BB79" i="8"/>
  <c r="BA79" i="8"/>
  <c r="AZ79" i="8"/>
  <c r="AV79" i="8"/>
  <c r="Y78" i="8"/>
  <c r="Y80" i="8"/>
  <c r="X78" i="8"/>
  <c r="X79" i="8"/>
  <c r="W78" i="8"/>
  <c r="W79" i="8"/>
  <c r="J46" i="6" s="1"/>
  <c r="B78" i="8"/>
  <c r="A78" i="8"/>
  <c r="V77" i="8"/>
  <c r="U77" i="8"/>
  <c r="T77" i="8"/>
  <c r="S77" i="8"/>
  <c r="R77" i="8"/>
  <c r="Q77" i="8"/>
  <c r="P77" i="8"/>
  <c r="O77" i="8"/>
  <c r="N77" i="8"/>
  <c r="M77" i="8"/>
  <c r="L77" i="8"/>
  <c r="K77" i="8"/>
  <c r="J77" i="8"/>
  <c r="I77" i="8"/>
  <c r="H77" i="8"/>
  <c r="G77" i="8"/>
  <c r="F77" i="8"/>
  <c r="B77" i="8"/>
  <c r="A77" i="8"/>
  <c r="X76" i="8"/>
  <c r="X77" i="8"/>
  <c r="W76" i="8"/>
  <c r="W77" i="8"/>
  <c r="J45" i="6" s="1"/>
  <c r="B76" i="8"/>
  <c r="A76" i="8"/>
  <c r="V75" i="8"/>
  <c r="U75" i="8"/>
  <c r="T75" i="8"/>
  <c r="S75" i="8"/>
  <c r="R75" i="8"/>
  <c r="Q75" i="8"/>
  <c r="P75" i="8"/>
  <c r="O75" i="8"/>
  <c r="N75" i="8"/>
  <c r="M75" i="8"/>
  <c r="L75" i="8"/>
  <c r="K75" i="8"/>
  <c r="J75" i="8"/>
  <c r="I75" i="8"/>
  <c r="H75" i="8"/>
  <c r="G75" i="8"/>
  <c r="F75" i="8"/>
  <c r="B75" i="8"/>
  <c r="A75" i="8"/>
  <c r="Y74" i="8"/>
  <c r="Y76" i="8"/>
  <c r="X74" i="8"/>
  <c r="X75" i="8"/>
  <c r="W74" i="8"/>
  <c r="W75" i="8"/>
  <c r="J44" i="6" s="1"/>
  <c r="B74" i="8"/>
  <c r="A74" i="8"/>
  <c r="BN73" i="8"/>
  <c r="BJ73" i="8"/>
  <c r="BF73" i="8"/>
  <c r="BB73" i="8"/>
  <c r="B73" i="8"/>
  <c r="A73" i="8"/>
  <c r="BQ73" i="8"/>
  <c r="BQ74" i="8"/>
  <c r="BP73" i="8"/>
  <c r="BP75" i="8"/>
  <c r="BP72" i="8" s="1"/>
  <c r="BO73" i="8"/>
  <c r="BM73" i="8"/>
  <c r="BM75" i="8"/>
  <c r="BL73" i="8"/>
  <c r="BK73" i="8"/>
  <c r="BI73" i="8"/>
  <c r="BH73" i="8"/>
  <c r="BH75" i="8"/>
  <c r="BH72" i="8"/>
  <c r="BG73" i="8"/>
  <c r="BE73" i="8"/>
  <c r="BE75" i="8"/>
  <c r="BD73" i="8"/>
  <c r="BC73" i="8"/>
  <c r="BA73" i="8"/>
  <c r="BA75" i="8"/>
  <c r="AZ73" i="8"/>
  <c r="AZ74" i="8"/>
  <c r="BS74" i="8"/>
  <c r="X72" i="8"/>
  <c r="X73" i="8" s="1"/>
  <c r="W72" i="8"/>
  <c r="W73" i="8" s="1"/>
  <c r="B72" i="8"/>
  <c r="A72" i="8"/>
  <c r="B71" i="8"/>
  <c r="A71" i="8"/>
  <c r="BQ71" i="8"/>
  <c r="BP71" i="8"/>
  <c r="BO71" i="8"/>
  <c r="BN71" i="8"/>
  <c r="BM71" i="8"/>
  <c r="BL71" i="8"/>
  <c r="BK71" i="8"/>
  <c r="BJ71" i="8"/>
  <c r="BI71" i="8"/>
  <c r="BH71" i="8"/>
  <c r="BG71" i="8"/>
  <c r="BF71" i="8"/>
  <c r="BE71" i="8"/>
  <c r="BD71" i="8"/>
  <c r="BC71" i="8"/>
  <c r="BB71" i="8"/>
  <c r="BA71" i="8"/>
  <c r="Y70" i="8"/>
  <c r="Y72" i="8" s="1"/>
  <c r="X70" i="8"/>
  <c r="X71" i="8" s="1"/>
  <c r="W70" i="8"/>
  <c r="W71" i="8" s="1"/>
  <c r="BQ70" i="8"/>
  <c r="BP70" i="8"/>
  <c r="BO70" i="8"/>
  <c r="BN70" i="8"/>
  <c r="BM70" i="8"/>
  <c r="BL70" i="8"/>
  <c r="BK70" i="8"/>
  <c r="BJ70" i="8"/>
  <c r="BI70" i="8"/>
  <c r="BH70" i="8"/>
  <c r="BG70" i="8"/>
  <c r="BF70" i="8"/>
  <c r="BE70" i="8"/>
  <c r="BD70" i="8"/>
  <c r="BC70" i="8"/>
  <c r="BB70" i="8"/>
  <c r="BA70" i="8"/>
  <c r="AZ70" i="8"/>
  <c r="B69" i="8"/>
  <c r="A69" i="8"/>
  <c r="X68" i="8"/>
  <c r="X69" i="8" s="1"/>
  <c r="W68" i="8"/>
  <c r="W69" i="8" s="1"/>
  <c r="B68" i="8"/>
  <c r="A68" i="8"/>
  <c r="BQ68" i="8"/>
  <c r="BP68" i="8"/>
  <c r="BO68" i="8"/>
  <c r="BN68" i="8"/>
  <c r="BM68" i="8"/>
  <c r="BL68" i="8"/>
  <c r="BK68" i="8"/>
  <c r="BJ68" i="8"/>
  <c r="BI68" i="8"/>
  <c r="BH68" i="8"/>
  <c r="BG68" i="8"/>
  <c r="BF68" i="8"/>
  <c r="BE68" i="8"/>
  <c r="BD68" i="8"/>
  <c r="BC68" i="8"/>
  <c r="BB68" i="8"/>
  <c r="BA68" i="8"/>
  <c r="B67" i="8"/>
  <c r="A67" i="8"/>
  <c r="BQ67" i="8"/>
  <c r="BP67" i="8"/>
  <c r="BO67" i="8"/>
  <c r="BN67" i="8"/>
  <c r="BM67" i="8"/>
  <c r="BL67" i="8"/>
  <c r="BK67" i="8"/>
  <c r="BJ67" i="8"/>
  <c r="BI67" i="8"/>
  <c r="BH67" i="8"/>
  <c r="BG67" i="8"/>
  <c r="BF67" i="8"/>
  <c r="BE67" i="8"/>
  <c r="BD67" i="8"/>
  <c r="BC67" i="8"/>
  <c r="BB67" i="8"/>
  <c r="BA67" i="8"/>
  <c r="AZ67" i="8"/>
  <c r="AV67" i="8"/>
  <c r="Y66" i="8"/>
  <c r="Y68" i="8" s="1"/>
  <c r="X66" i="8"/>
  <c r="X67" i="8" s="1"/>
  <c r="W66" i="8"/>
  <c r="W67" i="8" s="1"/>
  <c r="B66" i="8"/>
  <c r="A66" i="8"/>
  <c r="B65" i="8"/>
  <c r="A65" i="8"/>
  <c r="BA65" i="8"/>
  <c r="X64" i="8"/>
  <c r="X65" i="8" s="1"/>
  <c r="W64" i="8"/>
  <c r="W65" i="8" s="1"/>
  <c r="BQ24" i="8"/>
  <c r="BQ22" i="8"/>
  <c r="Y62" i="8"/>
  <c r="Y64" i="8"/>
  <c r="B64" i="8"/>
  <c r="A64" i="8"/>
  <c r="BA64" i="8"/>
  <c r="B63" i="8"/>
  <c r="A63" i="8"/>
  <c r="BQ63" i="8"/>
  <c r="BP63" i="8"/>
  <c r="BP60" i="8" s="1"/>
  <c r="BO63" i="8"/>
  <c r="BO60" i="8" s="1"/>
  <c r="BN63" i="8"/>
  <c r="BN60" i="8" s="1"/>
  <c r="BM63" i="8"/>
  <c r="BM60" i="8"/>
  <c r="BL63" i="8"/>
  <c r="BL60" i="8"/>
  <c r="BK63" i="8"/>
  <c r="BJ63" i="8"/>
  <c r="BI63" i="8"/>
  <c r="BH63" i="8"/>
  <c r="BH60" i="8" s="1"/>
  <c r="BG63" i="8"/>
  <c r="BG60" i="8" s="1"/>
  <c r="BF63" i="8"/>
  <c r="BE63" i="8"/>
  <c r="BE60" i="8"/>
  <c r="BD63" i="8"/>
  <c r="BD60" i="8"/>
  <c r="BC63" i="8"/>
  <c r="BB63" i="8"/>
  <c r="BB60" i="8" s="1"/>
  <c r="BA63" i="8"/>
  <c r="X62" i="8"/>
  <c r="X63" i="8" s="1"/>
  <c r="W62" i="8"/>
  <c r="W63" i="8" s="1"/>
  <c r="B62" i="8"/>
  <c r="A62" i="8"/>
  <c r="BQ62" i="8"/>
  <c r="BP62" i="8"/>
  <c r="BO62" i="8"/>
  <c r="BN62" i="8"/>
  <c r="BM62" i="8"/>
  <c r="BL62" i="8"/>
  <c r="BK62" i="8"/>
  <c r="BJ62" i="8"/>
  <c r="BI62" i="8"/>
  <c r="BH62" i="8"/>
  <c r="BG62" i="8"/>
  <c r="BF62" i="8"/>
  <c r="BE62" i="8"/>
  <c r="BD62" i="8"/>
  <c r="BC62" i="8"/>
  <c r="BB62" i="8"/>
  <c r="BA62" i="8"/>
  <c r="AZ62" i="8"/>
  <c r="BS62" i="8" s="1"/>
  <c r="F61" i="8"/>
  <c r="G61" i="8" s="1"/>
  <c r="H61" i="8" s="1"/>
  <c r="I61" i="8" s="1"/>
  <c r="J61" i="8" s="1"/>
  <c r="K61" i="8" s="1"/>
  <c r="L61" i="8" s="1"/>
  <c r="M61" i="8" s="1"/>
  <c r="N61" i="8" s="1"/>
  <c r="O61" i="8" s="1"/>
  <c r="P61" i="8" s="1"/>
  <c r="Q61" i="8" s="1"/>
  <c r="R61" i="8" s="1"/>
  <c r="S61" i="8" s="1"/>
  <c r="T61" i="8" s="1"/>
  <c r="U61" i="8" s="1"/>
  <c r="V61" i="8" s="1"/>
  <c r="BS61" i="8"/>
  <c r="BQ61" i="8"/>
  <c r="BP61" i="8"/>
  <c r="BO61" i="8"/>
  <c r="BN61" i="8"/>
  <c r="BM61" i="8"/>
  <c r="BL61" i="8"/>
  <c r="BK61" i="8"/>
  <c r="BJ61" i="8"/>
  <c r="BI61" i="8"/>
  <c r="BH61" i="8"/>
  <c r="BG61" i="8"/>
  <c r="BF61" i="8"/>
  <c r="BE61" i="8"/>
  <c r="BD61" i="8"/>
  <c r="BC61" i="8"/>
  <c r="BB61" i="8"/>
  <c r="BA61" i="8"/>
  <c r="AZ61" i="8"/>
  <c r="BQ60" i="8"/>
  <c r="BJ60" i="8"/>
  <c r="BI60" i="8"/>
  <c r="BF60" i="8"/>
  <c r="BA60" i="8"/>
  <c r="BQ58" i="8"/>
  <c r="BP58" i="8"/>
  <c r="BO58" i="8"/>
  <c r="BN58" i="8"/>
  <c r="BM58" i="8"/>
  <c r="BL58" i="8"/>
  <c r="BK58" i="8"/>
  <c r="BJ58" i="8"/>
  <c r="BI58" i="8"/>
  <c r="BH58" i="8"/>
  <c r="BG58" i="8"/>
  <c r="BF58" i="8"/>
  <c r="BE58" i="8"/>
  <c r="BD58" i="8"/>
  <c r="BC58" i="8"/>
  <c r="BB58" i="8"/>
  <c r="BA58" i="8"/>
  <c r="BQ57" i="8"/>
  <c r="BP57" i="8"/>
  <c r="BO57" i="8"/>
  <c r="BN57" i="8"/>
  <c r="BM57" i="8"/>
  <c r="BL57" i="8"/>
  <c r="BK57" i="8"/>
  <c r="BJ57" i="8"/>
  <c r="BI57" i="8"/>
  <c r="BH57" i="8"/>
  <c r="BG57" i="8"/>
  <c r="BF57" i="8"/>
  <c r="BE57" i="8"/>
  <c r="BD57" i="8"/>
  <c r="BC57" i="8"/>
  <c r="BB57" i="8"/>
  <c r="BA57" i="8"/>
  <c r="AZ57" i="8"/>
  <c r="BQ56" i="8"/>
  <c r="BJ56" i="8"/>
  <c r="BI56" i="8"/>
  <c r="BF56" i="8"/>
  <c r="BA56" i="8"/>
  <c r="Z56" i="8"/>
  <c r="AA56" i="8"/>
  <c r="X56" i="8"/>
  <c r="Y56" i="8"/>
  <c r="V56" i="8"/>
  <c r="W56" i="8"/>
  <c r="I57" i="6" s="1"/>
  <c r="M56" i="8"/>
  <c r="N56" i="8" s="1"/>
  <c r="K56" i="8"/>
  <c r="L56" i="8" s="1"/>
  <c r="I56" i="8"/>
  <c r="J56" i="8" s="1"/>
  <c r="H57" i="6" s="1"/>
  <c r="BQ55" i="8"/>
  <c r="BP55" i="8"/>
  <c r="BO55" i="8"/>
  <c r="BN55" i="8"/>
  <c r="BM55" i="8"/>
  <c r="BL55" i="8"/>
  <c r="BK55" i="8"/>
  <c r="BJ55" i="8"/>
  <c r="BI55" i="8"/>
  <c r="BH55" i="8"/>
  <c r="BG55" i="8"/>
  <c r="BF55" i="8"/>
  <c r="BE55" i="8"/>
  <c r="BD55" i="8"/>
  <c r="BC55" i="8"/>
  <c r="BB55" i="8"/>
  <c r="BA55" i="8"/>
  <c r="Z55" i="8"/>
  <c r="AA55" i="8" s="1"/>
  <c r="X55" i="8"/>
  <c r="Y55" i="8" s="1"/>
  <c r="V55" i="8"/>
  <c r="W55" i="8" s="1"/>
  <c r="I56" i="6" s="1"/>
  <c r="M55" i="8"/>
  <c r="N55" i="8"/>
  <c r="K55" i="8"/>
  <c r="L55" i="8"/>
  <c r="I55" i="8"/>
  <c r="J55" i="8"/>
  <c r="H56" i="6" s="1"/>
  <c r="B55" i="8"/>
  <c r="A55" i="8"/>
  <c r="BQ54" i="8"/>
  <c r="BP54" i="8"/>
  <c r="BO54" i="8"/>
  <c r="BN54" i="8"/>
  <c r="BM54" i="8"/>
  <c r="BL54" i="8"/>
  <c r="BK54" i="8"/>
  <c r="BJ54" i="8"/>
  <c r="BI54" i="8"/>
  <c r="BH54" i="8"/>
  <c r="BG54" i="8"/>
  <c r="BF54" i="8"/>
  <c r="BE54" i="8"/>
  <c r="BD54" i="8"/>
  <c r="BC54" i="8"/>
  <c r="BB54" i="8"/>
  <c r="BA54" i="8"/>
  <c r="AZ54" i="8"/>
  <c r="AV54" i="8"/>
  <c r="Z54" i="8"/>
  <c r="AA54" i="8"/>
  <c r="X54" i="8"/>
  <c r="Y54" i="8"/>
  <c r="V54" i="8"/>
  <c r="W54" i="8"/>
  <c r="I55" i="6" s="1"/>
  <c r="M54" i="8"/>
  <c r="N54" i="8"/>
  <c r="K54" i="8"/>
  <c r="L54" i="8"/>
  <c r="I54" i="8"/>
  <c r="J54" i="8"/>
  <c r="Z53" i="8"/>
  <c r="AA53" i="8"/>
  <c r="X53" i="8"/>
  <c r="Y53" i="8"/>
  <c r="V53" i="8"/>
  <c r="W53" i="8"/>
  <c r="I54" i="6" s="1"/>
  <c r="M53" i="8"/>
  <c r="N53" i="8" s="1"/>
  <c r="K53" i="8"/>
  <c r="L53" i="8" s="1"/>
  <c r="I53" i="8"/>
  <c r="J53" i="8" s="1"/>
  <c r="H54" i="6" s="1"/>
  <c r="B53" i="8"/>
  <c r="A53" i="8"/>
  <c r="Z52" i="8"/>
  <c r="AA52" i="8" s="1"/>
  <c r="X52" i="8"/>
  <c r="Y52" i="8" s="1"/>
  <c r="V52" i="8"/>
  <c r="W52" i="8" s="1"/>
  <c r="I53" i="6" s="1"/>
  <c r="M52" i="8"/>
  <c r="N52" i="8"/>
  <c r="K52" i="8"/>
  <c r="L52" i="8"/>
  <c r="I52" i="8"/>
  <c r="J52" i="8"/>
  <c r="H53" i="6" s="1"/>
  <c r="Z51" i="8"/>
  <c r="AA51" i="8"/>
  <c r="X51" i="8"/>
  <c r="Y51" i="8"/>
  <c r="V51" i="8"/>
  <c r="W51" i="8"/>
  <c r="I52" i="6" s="1"/>
  <c r="M51" i="8"/>
  <c r="N51" i="8"/>
  <c r="K51" i="8"/>
  <c r="L51" i="8"/>
  <c r="I51" i="8"/>
  <c r="J51" i="8"/>
  <c r="H52" i="6" s="1"/>
  <c r="B51" i="8"/>
  <c r="A51" i="8"/>
  <c r="Z50" i="8"/>
  <c r="AA50" i="8" s="1"/>
  <c r="X50" i="8"/>
  <c r="Y50" i="8" s="1"/>
  <c r="V50" i="8"/>
  <c r="W50" i="8" s="1"/>
  <c r="I51" i="6" s="1"/>
  <c r="M50" i="8"/>
  <c r="N50" i="8"/>
  <c r="K50" i="8"/>
  <c r="L50" i="8"/>
  <c r="I50" i="8"/>
  <c r="J50" i="8"/>
  <c r="H51" i="6" s="1"/>
  <c r="Z49" i="8"/>
  <c r="AA49" i="8"/>
  <c r="X49" i="8"/>
  <c r="Y49" i="8"/>
  <c r="V49" i="8"/>
  <c r="W49" i="8"/>
  <c r="I50" i="6" s="1"/>
  <c r="M49" i="8"/>
  <c r="N49" i="8" s="1"/>
  <c r="K49" i="8"/>
  <c r="L49" i="8" s="1"/>
  <c r="I49" i="8"/>
  <c r="J49" i="8" s="1"/>
  <c r="H50" i="6" s="1"/>
  <c r="B49" i="8"/>
  <c r="A49" i="8"/>
  <c r="BQ48" i="8"/>
  <c r="BQ49" i="8" s="1"/>
  <c r="AZ48" i="8"/>
  <c r="AZ49" i="8" s="1"/>
  <c r="BS49" i="8" s="1"/>
  <c r="Z48" i="8"/>
  <c r="AA48" i="8" s="1"/>
  <c r="X48" i="8"/>
  <c r="Y48" i="8" s="1"/>
  <c r="V48" i="8"/>
  <c r="W48" i="8" s="1"/>
  <c r="I49" i="6" s="1"/>
  <c r="M48" i="8"/>
  <c r="N48" i="8"/>
  <c r="K48" i="8"/>
  <c r="L48" i="8"/>
  <c r="I48" i="8"/>
  <c r="J48" i="8"/>
  <c r="Z47" i="8"/>
  <c r="AA47" i="8" s="1"/>
  <c r="X47" i="8"/>
  <c r="Y47" i="8" s="1"/>
  <c r="V47" i="8"/>
  <c r="W47" i="8" s="1"/>
  <c r="I48" i="6" s="1"/>
  <c r="M47" i="8"/>
  <c r="N47" i="8"/>
  <c r="K47" i="8"/>
  <c r="L47" i="8"/>
  <c r="I47" i="8"/>
  <c r="J47" i="8"/>
  <c r="H48" i="6" s="1"/>
  <c r="B47" i="8"/>
  <c r="A47" i="8"/>
  <c r="BQ46" i="8"/>
  <c r="BP46" i="8"/>
  <c r="BO46" i="8"/>
  <c r="BN46" i="8"/>
  <c r="BM46" i="8"/>
  <c r="BL46" i="8"/>
  <c r="BK46" i="8"/>
  <c r="BJ46" i="8"/>
  <c r="BI46" i="8"/>
  <c r="BH46" i="8"/>
  <c r="BG46" i="8"/>
  <c r="BF46" i="8"/>
  <c r="BE46" i="8"/>
  <c r="BD46" i="8"/>
  <c r="BC46" i="8"/>
  <c r="BB46" i="8"/>
  <c r="BA46" i="8"/>
  <c r="Z46" i="8"/>
  <c r="AA46" i="8"/>
  <c r="X46" i="8"/>
  <c r="Y46" i="8"/>
  <c r="V46" i="8"/>
  <c r="W46" i="8"/>
  <c r="M46" i="8"/>
  <c r="N46" i="8"/>
  <c r="K46" i="8"/>
  <c r="L46" i="8"/>
  <c r="I46" i="8"/>
  <c r="J46" i="8"/>
  <c r="H47" i="6" s="1"/>
  <c r="BQ45" i="8"/>
  <c r="BP45" i="8"/>
  <c r="BO45" i="8"/>
  <c r="BN45" i="8"/>
  <c r="BM45" i="8"/>
  <c r="BL45" i="8"/>
  <c r="BK45" i="8"/>
  <c r="BJ45" i="8"/>
  <c r="BI45" i="8"/>
  <c r="BH45" i="8"/>
  <c r="BG45" i="8"/>
  <c r="BF45" i="8"/>
  <c r="BE45" i="8"/>
  <c r="BD45" i="8"/>
  <c r="BC45" i="8"/>
  <c r="BB45" i="8"/>
  <c r="BA45" i="8"/>
  <c r="AZ45" i="8"/>
  <c r="Z45" i="8"/>
  <c r="AA45" i="8" s="1"/>
  <c r="X45" i="8"/>
  <c r="Y45" i="8" s="1"/>
  <c r="V45" i="8"/>
  <c r="W45" i="8" s="1"/>
  <c r="I46" i="6" s="1"/>
  <c r="M45" i="8"/>
  <c r="N45" i="8"/>
  <c r="K45" i="8"/>
  <c r="L45" i="8"/>
  <c r="I45" i="8"/>
  <c r="J45" i="8"/>
  <c r="B45" i="8"/>
  <c r="A45" i="8"/>
  <c r="Z44" i="8"/>
  <c r="AA44" i="8" s="1"/>
  <c r="X44" i="8"/>
  <c r="Y44" i="8" s="1"/>
  <c r="V44" i="8"/>
  <c r="W44" i="8" s="1"/>
  <c r="I45" i="6" s="1"/>
  <c r="M44" i="8"/>
  <c r="N44" i="8"/>
  <c r="K44" i="8"/>
  <c r="L44" i="8"/>
  <c r="I44" i="8"/>
  <c r="J44" i="8"/>
  <c r="H45" i="6" s="1"/>
  <c r="BQ43" i="8"/>
  <c r="BP43" i="8"/>
  <c r="BO43" i="8"/>
  <c r="BN43" i="8"/>
  <c r="BM43" i="8"/>
  <c r="BL43" i="8"/>
  <c r="BK43" i="8"/>
  <c r="BJ43" i="8"/>
  <c r="BI43" i="8"/>
  <c r="BH43" i="8"/>
  <c r="BG43" i="8"/>
  <c r="BF43" i="8"/>
  <c r="BE43" i="8"/>
  <c r="BD43" i="8"/>
  <c r="BC43" i="8"/>
  <c r="BB43" i="8"/>
  <c r="BA43" i="8"/>
  <c r="Z43" i="8"/>
  <c r="AA43" i="8" s="1"/>
  <c r="X43" i="8"/>
  <c r="Y43" i="8" s="1"/>
  <c r="V43" i="8"/>
  <c r="W43" i="8" s="1"/>
  <c r="I44" i="6" s="1"/>
  <c r="M43" i="8"/>
  <c r="N43" i="8"/>
  <c r="K43" i="8"/>
  <c r="L43" i="8"/>
  <c r="I43" i="8"/>
  <c r="J43" i="8"/>
  <c r="H44" i="6" s="1"/>
  <c r="B43" i="8"/>
  <c r="A43" i="8"/>
  <c r="BQ42" i="8"/>
  <c r="BP42" i="8"/>
  <c r="BO42" i="8"/>
  <c r="BN42" i="8"/>
  <c r="BM42" i="8"/>
  <c r="BL42" i="8"/>
  <c r="BK42" i="8"/>
  <c r="BJ42" i="8"/>
  <c r="BI42" i="8"/>
  <c r="BH42" i="8"/>
  <c r="BG42" i="8"/>
  <c r="BF42" i="8"/>
  <c r="BE42" i="8"/>
  <c r="BD42" i="8"/>
  <c r="BC42" i="8"/>
  <c r="BB42" i="8"/>
  <c r="BA42" i="8"/>
  <c r="AZ42" i="8"/>
  <c r="AV42" i="8"/>
  <c r="Z42" i="8"/>
  <c r="AA42" i="8"/>
  <c r="X42" i="8"/>
  <c r="Y42" i="8"/>
  <c r="V42" i="8"/>
  <c r="W42" i="8"/>
  <c r="I43" i="6" s="1"/>
  <c r="M42" i="8"/>
  <c r="N42" i="8"/>
  <c r="K42" i="8"/>
  <c r="L42" i="8"/>
  <c r="I42" i="8"/>
  <c r="J42" i="8"/>
  <c r="H43" i="6" s="1"/>
  <c r="Z41" i="8"/>
  <c r="AA41" i="8"/>
  <c r="X41" i="8"/>
  <c r="Y41" i="8"/>
  <c r="V41" i="8"/>
  <c r="W41" i="8"/>
  <c r="M41" i="8"/>
  <c r="N41" i="8"/>
  <c r="K41" i="8"/>
  <c r="L41" i="8"/>
  <c r="I41" i="8"/>
  <c r="J41" i="8"/>
  <c r="H42" i="6" s="1"/>
  <c r="Z40" i="8"/>
  <c r="AA40" i="8" s="1"/>
  <c r="X40" i="8"/>
  <c r="Y40" i="8" s="1"/>
  <c r="V40" i="8"/>
  <c r="W40" i="8" s="1"/>
  <c r="M40" i="8"/>
  <c r="N40" i="8" s="1"/>
  <c r="K40" i="8"/>
  <c r="L40" i="8" s="1"/>
  <c r="I40" i="8"/>
  <c r="J40" i="8" s="1"/>
  <c r="Z39" i="8"/>
  <c r="AA39" i="8" s="1"/>
  <c r="X39" i="8"/>
  <c r="Y39" i="8" s="1"/>
  <c r="V39" i="8"/>
  <c r="W39" i="8" s="1"/>
  <c r="I40" i="6" s="1"/>
  <c r="M39" i="8"/>
  <c r="N39" i="8" s="1"/>
  <c r="K39" i="8"/>
  <c r="L39" i="8" s="1"/>
  <c r="I39" i="8"/>
  <c r="J39" i="8" s="1"/>
  <c r="B39" i="8"/>
  <c r="A39" i="8"/>
  <c r="Z38" i="8"/>
  <c r="AA38" i="8" s="1"/>
  <c r="X38" i="8"/>
  <c r="Y38" i="8" s="1"/>
  <c r="V38" i="8"/>
  <c r="W38" i="8" s="1"/>
  <c r="I39" i="6" s="1"/>
  <c r="M38" i="8"/>
  <c r="N38" i="8" s="1"/>
  <c r="K38" i="8"/>
  <c r="L38" i="8"/>
  <c r="I38" i="8"/>
  <c r="J38" i="8" s="1"/>
  <c r="H39" i="6" s="1"/>
  <c r="Z37" i="8"/>
  <c r="AA37" i="8"/>
  <c r="X37" i="8"/>
  <c r="Y37" i="8"/>
  <c r="V37" i="8"/>
  <c r="W37" i="8"/>
  <c r="I38" i="6" s="1"/>
  <c r="M37" i="8"/>
  <c r="N37" i="8" s="1"/>
  <c r="K37" i="8"/>
  <c r="L37" i="8" s="1"/>
  <c r="I37" i="8"/>
  <c r="J37" i="8" s="1"/>
  <c r="H38" i="6" s="1"/>
  <c r="B37" i="8"/>
  <c r="A37" i="8"/>
  <c r="BQ36" i="8"/>
  <c r="BQ37" i="8" s="1"/>
  <c r="AZ36" i="8"/>
  <c r="AZ37" i="8" s="1"/>
  <c r="BS37" i="8" s="1"/>
  <c r="BQ34" i="8"/>
  <c r="BP34" i="8"/>
  <c r="BO34" i="8"/>
  <c r="BN34" i="8"/>
  <c r="BM34" i="8"/>
  <c r="BL34" i="8"/>
  <c r="BK34" i="8"/>
  <c r="BJ34" i="8"/>
  <c r="BI34" i="8"/>
  <c r="BH34" i="8"/>
  <c r="BG34" i="8"/>
  <c r="BF34" i="8"/>
  <c r="BE34" i="8"/>
  <c r="BD34" i="8"/>
  <c r="BC34" i="8"/>
  <c r="BB34" i="8"/>
  <c r="BA34" i="8"/>
  <c r="BQ33" i="8"/>
  <c r="BP33" i="8"/>
  <c r="BO33" i="8"/>
  <c r="BN33" i="8"/>
  <c r="BM33" i="8"/>
  <c r="BL33" i="8"/>
  <c r="BK33" i="8"/>
  <c r="BJ33" i="8"/>
  <c r="BI33" i="8"/>
  <c r="BH33" i="8"/>
  <c r="BG33" i="8"/>
  <c r="BF33" i="8"/>
  <c r="BE33" i="8"/>
  <c r="BD33" i="8"/>
  <c r="BC33" i="8"/>
  <c r="BB33" i="8"/>
  <c r="BA33" i="8"/>
  <c r="AZ33" i="8"/>
  <c r="BQ31" i="8"/>
  <c r="BP31" i="8"/>
  <c r="BO31" i="8"/>
  <c r="BN31" i="8"/>
  <c r="BM31" i="8"/>
  <c r="BL31" i="8"/>
  <c r="BK31" i="8"/>
  <c r="BJ31" i="8"/>
  <c r="BI31" i="8"/>
  <c r="BH31" i="8"/>
  <c r="BG31" i="8"/>
  <c r="BF31" i="8"/>
  <c r="BE31" i="8"/>
  <c r="BD31" i="8"/>
  <c r="BC31" i="8"/>
  <c r="BB31" i="8"/>
  <c r="BA31" i="8"/>
  <c r="BQ30" i="8"/>
  <c r="BP30" i="8"/>
  <c r="BO30" i="8"/>
  <c r="BN30" i="8"/>
  <c r="BM30" i="8"/>
  <c r="BL30" i="8"/>
  <c r="BK30" i="8"/>
  <c r="BJ30" i="8"/>
  <c r="BI30" i="8"/>
  <c r="BH30" i="8"/>
  <c r="BG30" i="8"/>
  <c r="BF30" i="8"/>
  <c r="BE30" i="8"/>
  <c r="BD30" i="8"/>
  <c r="BC30" i="8"/>
  <c r="BB30" i="8"/>
  <c r="BA30" i="8"/>
  <c r="AZ30" i="8"/>
  <c r="AV30" i="8"/>
  <c r="Z30" i="8"/>
  <c r="U30" i="8"/>
  <c r="K30" i="8"/>
  <c r="F30" i="8"/>
  <c r="Z29" i="8"/>
  <c r="U29" i="8"/>
  <c r="K29" i="8"/>
  <c r="F29" i="8"/>
  <c r="Z28" i="8"/>
  <c r="U28" i="8"/>
  <c r="K28" i="8"/>
  <c r="F28" i="8"/>
  <c r="Z27" i="8"/>
  <c r="U27" i="8"/>
  <c r="K27" i="8"/>
  <c r="F27" i="8"/>
  <c r="Z26" i="8"/>
  <c r="U26" i="8"/>
  <c r="K26" i="8"/>
  <c r="F26" i="8"/>
  <c r="Z25" i="8"/>
  <c r="U25" i="8"/>
  <c r="K25" i="8"/>
  <c r="F25" i="8"/>
  <c r="AZ24" i="8"/>
  <c r="AZ25" i="8"/>
  <c r="BS25" i="8" s="1"/>
  <c r="Z24" i="8"/>
  <c r="U24" i="8"/>
  <c r="K24" i="8"/>
  <c r="F24" i="8"/>
  <c r="Z23" i="8"/>
  <c r="U23" i="8"/>
  <c r="K23" i="8"/>
  <c r="F23" i="8"/>
  <c r="BP22" i="8"/>
  <c r="BO22" i="8"/>
  <c r="BN22" i="8"/>
  <c r="BM22" i="8"/>
  <c r="BL22" i="8"/>
  <c r="BK22" i="8"/>
  <c r="BJ22" i="8"/>
  <c r="BI22" i="8"/>
  <c r="BH22" i="8"/>
  <c r="BG22" i="8"/>
  <c r="BF22" i="8"/>
  <c r="BE22" i="8"/>
  <c r="BD22" i="8"/>
  <c r="BC22" i="8"/>
  <c r="BB22" i="8"/>
  <c r="BA22" i="8"/>
  <c r="Z22" i="8"/>
  <c r="U22" i="8"/>
  <c r="K22" i="8"/>
  <c r="F22" i="8"/>
  <c r="BQ21" i="8"/>
  <c r="BP21" i="8"/>
  <c r="BO21" i="8"/>
  <c r="BN21" i="8"/>
  <c r="BM21" i="8"/>
  <c r="BL21" i="8"/>
  <c r="BK21" i="8"/>
  <c r="BJ21" i="8"/>
  <c r="BI21" i="8"/>
  <c r="BH21" i="8"/>
  <c r="BG21" i="8"/>
  <c r="BF21" i="8"/>
  <c r="BE21" i="8"/>
  <c r="BD21" i="8"/>
  <c r="BC21" i="8"/>
  <c r="BB21" i="8"/>
  <c r="BA21" i="8"/>
  <c r="AZ21" i="8"/>
  <c r="Z21" i="8"/>
  <c r="U21" i="8"/>
  <c r="K21" i="8"/>
  <c r="F21" i="8"/>
  <c r="Z20" i="8"/>
  <c r="U20" i="8"/>
  <c r="K20" i="8"/>
  <c r="F20" i="8"/>
  <c r="BQ19" i="8"/>
  <c r="BP19" i="8"/>
  <c r="BO19" i="8"/>
  <c r="BN19" i="8"/>
  <c r="BM19" i="8"/>
  <c r="BL19" i="8"/>
  <c r="BK19" i="8"/>
  <c r="BJ19" i="8"/>
  <c r="BI19" i="8"/>
  <c r="BH19" i="8"/>
  <c r="BG19" i="8"/>
  <c r="BF19" i="8"/>
  <c r="BE19" i="8"/>
  <c r="BD19" i="8"/>
  <c r="BC19" i="8"/>
  <c r="BB19" i="8"/>
  <c r="BA19" i="8"/>
  <c r="Z19" i="8"/>
  <c r="U19" i="8"/>
  <c r="K19" i="8"/>
  <c r="F19" i="8"/>
  <c r="BQ18" i="8"/>
  <c r="BP18" i="8"/>
  <c r="BO18" i="8"/>
  <c r="BN18" i="8"/>
  <c r="BM18" i="8"/>
  <c r="BL18" i="8"/>
  <c r="BK18" i="8"/>
  <c r="BJ18" i="8"/>
  <c r="BI18" i="8"/>
  <c r="BH18" i="8"/>
  <c r="BG18" i="8"/>
  <c r="BF18" i="8"/>
  <c r="BE18" i="8"/>
  <c r="BD18" i="8"/>
  <c r="BC18" i="8"/>
  <c r="BB18" i="8"/>
  <c r="BA18" i="8"/>
  <c r="AZ18" i="8"/>
  <c r="AV18" i="8"/>
  <c r="Z18" i="8"/>
  <c r="U18" i="8"/>
  <c r="K18" i="8"/>
  <c r="F18" i="8"/>
  <c r="Z17" i="8"/>
  <c r="U17" i="8"/>
  <c r="K17" i="8"/>
  <c r="F17" i="8"/>
  <c r="Z16" i="8"/>
  <c r="U16" i="8"/>
  <c r="K16" i="8"/>
  <c r="F16" i="8"/>
  <c r="Z15" i="8"/>
  <c r="U15" i="8"/>
  <c r="K15" i="8"/>
  <c r="F15" i="8"/>
  <c r="Z14" i="8"/>
  <c r="U14" i="8"/>
  <c r="K14" i="8"/>
  <c r="F14" i="8"/>
  <c r="Z13" i="8"/>
  <c r="U13" i="8"/>
  <c r="K13" i="8"/>
  <c r="F13" i="8"/>
  <c r="Z12" i="8"/>
  <c r="U12" i="8"/>
  <c r="P12" i="8"/>
  <c r="K12" i="8"/>
  <c r="Z11" i="8"/>
  <c r="U11" i="8"/>
  <c r="K11" i="8"/>
  <c r="F11" i="8"/>
  <c r="BE129" i="12"/>
  <c r="BG129" i="12"/>
  <c r="BM129" i="12"/>
  <c r="BO129" i="12"/>
  <c r="BQ62" i="11"/>
  <c r="BS61" i="11"/>
  <c r="BF75" i="11"/>
  <c r="BF69" i="11" s="1"/>
  <c r="BN75" i="11"/>
  <c r="BN72" i="11"/>
  <c r="BC75" i="11"/>
  <c r="BK75" i="11"/>
  <c r="BK69" i="11" s="1"/>
  <c r="BJ75" i="11"/>
  <c r="BJ72" i="11" s="1"/>
  <c r="BG75" i="11"/>
  <c r="BG69" i="11"/>
  <c r="BO75" i="11"/>
  <c r="BB75" i="11"/>
  <c r="BB72" i="11" s="1"/>
  <c r="BB76" i="11"/>
  <c r="BQ74" i="10"/>
  <c r="BS73" i="10"/>
  <c r="BA75" i="11"/>
  <c r="BA72" i="11"/>
  <c r="F81" i="11"/>
  <c r="BI69" i="11"/>
  <c r="N79" i="11"/>
  <c r="BI76" i="11"/>
  <c r="BI77" i="11"/>
  <c r="BI72" i="11"/>
  <c r="N81" i="11"/>
  <c r="BQ69" i="11"/>
  <c r="V79" i="11"/>
  <c r="BQ76" i="11"/>
  <c r="BQ77" i="11"/>
  <c r="BQ72" i="11"/>
  <c r="V81" i="11"/>
  <c r="BD75" i="11"/>
  <c r="BD69" i="11" s="1"/>
  <c r="BH75" i="11"/>
  <c r="BH69" i="11"/>
  <c r="BL75" i="11"/>
  <c r="BP75" i="11"/>
  <c r="BP69" i="11" s="1"/>
  <c r="BJ77" i="11"/>
  <c r="O81" i="11"/>
  <c r="BJ76" i="11"/>
  <c r="BJ69" i="11"/>
  <c r="O79" i="11"/>
  <c r="BE75" i="11"/>
  <c r="BE72" i="11" s="1"/>
  <c r="BM75" i="11"/>
  <c r="BF72" i="11"/>
  <c r="K81" i="11"/>
  <c r="BF77" i="11"/>
  <c r="BF76" i="11"/>
  <c r="S81" i="11"/>
  <c r="BN77" i="11"/>
  <c r="BN76" i="11"/>
  <c r="BC69" i="11"/>
  <c r="H79" i="11"/>
  <c r="BC77" i="11"/>
  <c r="BC76" i="11"/>
  <c r="L79" i="11"/>
  <c r="BG77" i="11"/>
  <c r="BG76" i="11"/>
  <c r="P79" i="11"/>
  <c r="BK77" i="11"/>
  <c r="BK76" i="11"/>
  <c r="BO69" i="11"/>
  <c r="T79" i="11"/>
  <c r="BO77" i="11"/>
  <c r="BO76" i="11"/>
  <c r="BQ74" i="11"/>
  <c r="BS73" i="11"/>
  <c r="BQ86" i="11"/>
  <c r="BS85" i="11"/>
  <c r="BQ86" i="10"/>
  <c r="BS85" i="10"/>
  <c r="BL75" i="8"/>
  <c r="BL77" i="8"/>
  <c r="BF75" i="8"/>
  <c r="BD75" i="8"/>
  <c r="BD72" i="8" s="1"/>
  <c r="I81" i="8"/>
  <c r="BI75" i="8"/>
  <c r="BJ75" i="8"/>
  <c r="BJ69" i="8" s="1"/>
  <c r="BN75" i="8"/>
  <c r="BB75" i="8"/>
  <c r="BB69" i="8"/>
  <c r="BB76" i="8"/>
  <c r="BQ86" i="8"/>
  <c r="BS85" i="8"/>
  <c r="BC75" i="8"/>
  <c r="BC72" i="8" s="1"/>
  <c r="H81" i="8"/>
  <c r="M81" i="8"/>
  <c r="BH76" i="8"/>
  <c r="BH77" i="8"/>
  <c r="BM72" i="8"/>
  <c r="R81" i="8"/>
  <c r="BM77" i="8"/>
  <c r="BM69" i="8"/>
  <c r="R79" i="8"/>
  <c r="BM76" i="8"/>
  <c r="O79" i="8"/>
  <c r="BJ77" i="8"/>
  <c r="BJ76" i="8"/>
  <c r="BD76" i="8"/>
  <c r="BD77" i="8"/>
  <c r="BI72" i="8"/>
  <c r="N81" i="8"/>
  <c r="BI77" i="8"/>
  <c r="BI76" i="8"/>
  <c r="BO75" i="8"/>
  <c r="BE72" i="8"/>
  <c r="J81" i="8"/>
  <c r="BE77" i="8"/>
  <c r="BE76" i="8"/>
  <c r="BK75" i="8"/>
  <c r="U81" i="8"/>
  <c r="BP76" i="8"/>
  <c r="BP77" i="8"/>
  <c r="BA72" i="8"/>
  <c r="F81" i="8"/>
  <c r="BA77" i="8"/>
  <c r="BA76" i="8"/>
  <c r="BG75" i="8"/>
  <c r="BG69" i="8" s="1"/>
  <c r="L79" i="8"/>
  <c r="BL72" i="8"/>
  <c r="Q81" i="8"/>
  <c r="BL76" i="8"/>
  <c r="BS73" i="8"/>
  <c r="BB77" i="8"/>
  <c r="BF72" i="8"/>
  <c r="K81" i="8"/>
  <c r="BF77" i="8"/>
  <c r="BF76" i="8"/>
  <c r="BF69" i="8"/>
  <c r="K79" i="8"/>
  <c r="BN69" i="8"/>
  <c r="S79" i="8"/>
  <c r="BN77" i="8"/>
  <c r="BN76" i="8"/>
  <c r="BN72" i="8"/>
  <c r="S81" i="8"/>
  <c r="BQ75" i="8"/>
  <c r="BQ69" i="8" s="1"/>
  <c r="BI69" i="8"/>
  <c r="N79" i="8"/>
  <c r="BI93" i="8"/>
  <c r="BA117" i="8"/>
  <c r="BE117" i="8"/>
  <c r="BA105" i="10"/>
  <c r="BI105" i="10"/>
  <c r="BQ105" i="10"/>
  <c r="BF129" i="10"/>
  <c r="BN129" i="10"/>
  <c r="I79" i="11"/>
  <c r="K79" i="11"/>
  <c r="BL69" i="11"/>
  <c r="Q79" i="11"/>
  <c r="S79" i="11"/>
  <c r="BD93" i="11"/>
  <c r="BJ93" i="11"/>
  <c r="BB20" i="12"/>
  <c r="BJ20" i="12"/>
  <c r="BN23" i="12"/>
  <c r="BJ44" i="12"/>
  <c r="BF47" i="12"/>
  <c r="BN47" i="12"/>
  <c r="BB56" i="12"/>
  <c r="BD56" i="12"/>
  <c r="BH56" i="12"/>
  <c r="BP56" i="12"/>
  <c r="BA69" i="12"/>
  <c r="BE69" i="12"/>
  <c r="BI69" i="12"/>
  <c r="BQ81" i="12"/>
  <c r="BB93" i="12"/>
  <c r="BF93" i="12"/>
  <c r="BI105" i="12"/>
  <c r="BK105" i="12"/>
  <c r="BC117" i="12"/>
  <c r="BE117" i="12"/>
  <c r="BK117" i="12"/>
  <c r="BM117" i="12"/>
  <c r="BM105" i="13"/>
  <c r="BA20" i="13"/>
  <c r="BI20" i="13"/>
  <c r="BQ20" i="13"/>
  <c r="BK44" i="13"/>
  <c r="BO44" i="13"/>
  <c r="BH60" i="13"/>
  <c r="BJ69" i="13"/>
  <c r="BP69" i="13"/>
  <c r="BA81" i="13"/>
  <c r="BC81" i="13"/>
  <c r="BI81" i="13"/>
  <c r="BK81" i="13"/>
  <c r="BQ81" i="13"/>
  <c r="BB93" i="13"/>
  <c r="BF93" i="13"/>
  <c r="BH93" i="13"/>
  <c r="BL93" i="13"/>
  <c r="BP93" i="13"/>
  <c r="BG105" i="13"/>
  <c r="BD117" i="13"/>
  <c r="BC108" i="13"/>
  <c r="BB44" i="13"/>
  <c r="BL56" i="13"/>
  <c r="BI69" i="13"/>
  <c r="BC93" i="13"/>
  <c r="BO96" i="13"/>
  <c r="BO105" i="13"/>
  <c r="BK108" i="13"/>
  <c r="BJ120" i="13"/>
  <c r="BD129" i="13"/>
  <c r="BH23" i="13"/>
  <c r="BP23" i="13"/>
  <c r="BF35" i="13"/>
  <c r="BN35" i="13"/>
  <c r="BN44" i="13"/>
  <c r="BD60" i="13"/>
  <c r="BA72" i="13"/>
  <c r="BQ72" i="13"/>
  <c r="BP129" i="13"/>
  <c r="BL129" i="13"/>
  <c r="BG108" i="10"/>
  <c r="BB117" i="10"/>
  <c r="BF117" i="10"/>
  <c r="BJ117" i="10"/>
  <c r="BN117" i="10"/>
  <c r="BK105" i="10"/>
  <c r="BD129" i="10"/>
  <c r="BH129" i="10"/>
  <c r="BL129" i="10"/>
  <c r="BP129" i="10"/>
  <c r="BB93" i="8"/>
  <c r="BJ93" i="8"/>
  <c r="BJ105" i="8"/>
  <c r="BN93" i="8"/>
  <c r="BO105" i="8"/>
  <c r="BF93" i="8"/>
  <c r="BG105" i="8"/>
  <c r="BG20" i="13"/>
  <c r="BO20" i="13"/>
  <c r="BC23" i="13"/>
  <c r="BK23" i="13"/>
  <c r="BG20" i="12"/>
  <c r="BA96" i="12"/>
  <c r="BH23" i="12"/>
  <c r="BF105" i="11"/>
  <c r="BK117" i="11"/>
  <c r="BJ108" i="11"/>
  <c r="BE105" i="13"/>
  <c r="BF20" i="12"/>
  <c r="BD23" i="12"/>
  <c r="BP23" i="12"/>
  <c r="BD32" i="12"/>
  <c r="BN32" i="12"/>
  <c r="BG56" i="12"/>
  <c r="BP69" i="12"/>
  <c r="BF81" i="12"/>
  <c r="BM93" i="12"/>
  <c r="BE96" i="12"/>
  <c r="BD105" i="12"/>
  <c r="BH105" i="12"/>
  <c r="BL105" i="12"/>
  <c r="BP105" i="12"/>
  <c r="BL23" i="12"/>
  <c r="BF32" i="12"/>
  <c r="BL32" i="12"/>
  <c r="BK60" i="12"/>
  <c r="BD72" i="12"/>
  <c r="BJ84" i="12"/>
  <c r="BH32" i="12"/>
  <c r="BB117" i="12"/>
  <c r="BF117" i="12"/>
  <c r="BJ117" i="12"/>
  <c r="BN117" i="12"/>
  <c r="BD129" i="12"/>
  <c r="BH129" i="12"/>
  <c r="BL129" i="12"/>
  <c r="BP129" i="12"/>
  <c r="BL56" i="8"/>
  <c r="BD117" i="8"/>
  <c r="G79" i="8"/>
  <c r="O81" i="8"/>
  <c r="BP117" i="8"/>
  <c r="BL117" i="8"/>
  <c r="BS133" i="8"/>
  <c r="BM134" i="8"/>
  <c r="BM133" i="8"/>
  <c r="BI134" i="8"/>
  <c r="BI133" i="8"/>
  <c r="BA134" i="8"/>
  <c r="BA133" i="8"/>
  <c r="BA135" i="8"/>
  <c r="BL134" i="8"/>
  <c r="BL133" i="8"/>
  <c r="BD134" i="8"/>
  <c r="BD133" i="8"/>
  <c r="BK134" i="8"/>
  <c r="BK133" i="8"/>
  <c r="BC134" i="8"/>
  <c r="BC133" i="8"/>
  <c r="BJ134" i="8"/>
  <c r="BJ133" i="8"/>
  <c r="BJ135" i="8"/>
  <c r="BB134" i="8"/>
  <c r="BB133" i="8"/>
  <c r="BB135" i="8"/>
  <c r="BB132" i="8"/>
  <c r="I267" i="6"/>
  <c r="I280" i="6"/>
  <c r="I269" i="6"/>
  <c r="I276" i="6"/>
  <c r="I279" i="6"/>
  <c r="I264" i="6"/>
  <c r="I265" i="6"/>
  <c r="I268" i="6"/>
  <c r="I275" i="6"/>
  <c r="I278" i="6"/>
  <c r="I272" i="6"/>
  <c r="I274" i="6"/>
  <c r="I277" i="6"/>
  <c r="H267" i="6"/>
  <c r="H269" i="6"/>
  <c r="H272" i="6"/>
  <c r="H280" i="6"/>
  <c r="H268" i="6"/>
  <c r="H270" i="6"/>
  <c r="H271" i="6"/>
  <c r="H278" i="6"/>
  <c r="H262" i="6"/>
  <c r="H264" i="6"/>
  <c r="H265" i="6"/>
  <c r="H273" i="6"/>
  <c r="I211" i="6"/>
  <c r="I216" i="6"/>
  <c r="I214" i="6"/>
  <c r="I215" i="6"/>
  <c r="I221" i="6"/>
  <c r="I223" i="6"/>
  <c r="I210" i="6"/>
  <c r="I217" i="6"/>
  <c r="I218" i="6"/>
  <c r="I222" i="6"/>
  <c r="H211" i="6"/>
  <c r="H213" i="6"/>
  <c r="H216" i="6"/>
  <c r="H212" i="6"/>
  <c r="H217" i="6"/>
  <c r="H224" i="6"/>
  <c r="H208" i="6"/>
  <c r="H209" i="6"/>
  <c r="H214" i="6"/>
  <c r="H215" i="6"/>
  <c r="H220" i="6"/>
  <c r="H222" i="6"/>
  <c r="H160" i="6"/>
  <c r="I179" i="6"/>
  <c r="I188" i="6"/>
  <c r="I183" i="6"/>
  <c r="I186" i="6"/>
  <c r="I187" i="6"/>
  <c r="I193" i="6"/>
  <c r="I195" i="6"/>
  <c r="I182" i="6"/>
  <c r="I189" i="6"/>
  <c r="I190" i="6"/>
  <c r="I194" i="6"/>
  <c r="H183" i="6"/>
  <c r="H185" i="6"/>
  <c r="H179" i="6"/>
  <c r="H188" i="6"/>
  <c r="H184" i="6"/>
  <c r="H189" i="6"/>
  <c r="H196" i="6"/>
  <c r="H181" i="6"/>
  <c r="H186" i="6"/>
  <c r="H187" i="6"/>
  <c r="H178" i="6"/>
  <c r="H192" i="6"/>
  <c r="H194" i="6"/>
  <c r="I141" i="6"/>
  <c r="I137" i="6"/>
  <c r="I133" i="6"/>
  <c r="I129" i="6"/>
  <c r="I125" i="6"/>
  <c r="I139" i="6"/>
  <c r="I135" i="6"/>
  <c r="I131" i="6"/>
  <c r="I127" i="6"/>
  <c r="I123" i="6"/>
  <c r="I128" i="6"/>
  <c r="I126" i="6"/>
  <c r="H138" i="6"/>
  <c r="H139" i="6"/>
  <c r="H124" i="6"/>
  <c r="H127" i="6"/>
  <c r="H128" i="6"/>
  <c r="H130" i="6"/>
  <c r="H132" i="6"/>
  <c r="H133" i="6"/>
  <c r="H134" i="6"/>
  <c r="H136" i="6"/>
  <c r="H137" i="6"/>
  <c r="I97" i="6"/>
  <c r="I102" i="6"/>
  <c r="I105" i="6"/>
  <c r="I104" i="6"/>
  <c r="H104" i="6"/>
  <c r="H97" i="6"/>
  <c r="H100" i="6"/>
  <c r="H111" i="6"/>
  <c r="H80" i="6"/>
  <c r="H79" i="6"/>
  <c r="I75" i="6"/>
  <c r="I78" i="6"/>
  <c r="I47" i="6"/>
  <c r="I42" i="6"/>
  <c r="H55" i="6"/>
  <c r="H49" i="6"/>
  <c r="I153" i="6"/>
  <c r="I157" i="6"/>
  <c r="I164" i="6"/>
  <c r="I151" i="6"/>
  <c r="I154" i="6"/>
  <c r="I158" i="6"/>
  <c r="I159" i="6"/>
  <c r="I161" i="6"/>
  <c r="I166" i="6"/>
  <c r="H150" i="6"/>
  <c r="I80" i="6"/>
  <c r="I82" i="6"/>
  <c r="I76" i="6"/>
  <c r="I81" i="6"/>
  <c r="I77" i="6"/>
  <c r="H78" i="6"/>
  <c r="H46" i="6"/>
  <c r="BA23" i="17"/>
  <c r="BE23" i="17"/>
  <c r="BI23" i="17"/>
  <c r="BM23" i="17"/>
  <c r="BQ23" i="17"/>
  <c r="BD32" i="17"/>
  <c r="BH32" i="17"/>
  <c r="BL32" i="17"/>
  <c r="BP32" i="17"/>
  <c r="BA44" i="17"/>
  <c r="BE44" i="17"/>
  <c r="BI44" i="17"/>
  <c r="BM44" i="17"/>
  <c r="BQ44" i="17"/>
  <c r="BA32" i="13"/>
  <c r="BE32" i="13"/>
  <c r="BI32" i="13"/>
  <c r="BM32" i="13"/>
  <c r="BQ32" i="13"/>
  <c r="BC32" i="13"/>
  <c r="BG32" i="13"/>
  <c r="BK32" i="13"/>
  <c r="BO32" i="13"/>
  <c r="BA47" i="13"/>
  <c r="BA44" i="13"/>
  <c r="BE47" i="13"/>
  <c r="BE44" i="13"/>
  <c r="BI47" i="13"/>
  <c r="BI44" i="13"/>
  <c r="BM47" i="13"/>
  <c r="BM44" i="13"/>
  <c r="BQ47" i="13"/>
  <c r="BQ44" i="13"/>
  <c r="BC72" i="13"/>
  <c r="BG72" i="13"/>
  <c r="BK72" i="13"/>
  <c r="BO72" i="13"/>
  <c r="BD84" i="13"/>
  <c r="BH84" i="13"/>
  <c r="BL84" i="13"/>
  <c r="BP84" i="13"/>
  <c r="BA96" i="13"/>
  <c r="BE96" i="13"/>
  <c r="BI96" i="13"/>
  <c r="BM96" i="13"/>
  <c r="BQ96" i="13"/>
  <c r="BD105" i="13"/>
  <c r="BH105" i="13"/>
  <c r="BL105" i="13"/>
  <c r="BP105" i="13"/>
  <c r="BA117" i="13"/>
  <c r="BE117" i="13"/>
  <c r="BI117" i="13"/>
  <c r="BM117" i="13"/>
  <c r="BQ117" i="13"/>
  <c r="BB129" i="13"/>
  <c r="BF129" i="13"/>
  <c r="BJ129" i="13"/>
  <c r="BN129" i="13"/>
  <c r="BB56" i="13"/>
  <c r="BF56" i="13"/>
  <c r="BJ56" i="13"/>
  <c r="BN56" i="13"/>
  <c r="BC35" i="12"/>
  <c r="BC32" i="12"/>
  <c r="BG35" i="12"/>
  <c r="BG32" i="12"/>
  <c r="BK35" i="12"/>
  <c r="BK32" i="12"/>
  <c r="BO35" i="12"/>
  <c r="BO32" i="12"/>
  <c r="BB105" i="12"/>
  <c r="BB72" i="12"/>
  <c r="BF72" i="12"/>
  <c r="BJ72" i="12"/>
  <c r="BN72" i="12"/>
  <c r="BC84" i="12"/>
  <c r="BG84" i="12"/>
  <c r="BK84" i="12"/>
  <c r="BO84" i="12"/>
  <c r="BD96" i="12"/>
  <c r="BH96" i="12"/>
  <c r="BL96" i="12"/>
  <c r="BP96" i="12"/>
  <c r="BD44" i="12"/>
  <c r="BH44" i="12"/>
  <c r="BL44" i="12"/>
  <c r="BP44" i="12"/>
  <c r="BA56" i="12"/>
  <c r="BE56" i="12"/>
  <c r="BI56" i="12"/>
  <c r="BM56" i="12"/>
  <c r="BQ56" i="12"/>
  <c r="BC105" i="11"/>
  <c r="BG105" i="11"/>
  <c r="BK105" i="11"/>
  <c r="BO105" i="11"/>
  <c r="BD117" i="11"/>
  <c r="BH117" i="11"/>
  <c r="BL117" i="11"/>
  <c r="BP117" i="11"/>
  <c r="BC72" i="11"/>
  <c r="H81" i="11"/>
  <c r="BG72" i="11"/>
  <c r="L81" i="11"/>
  <c r="BK72" i="11"/>
  <c r="P81" i="11"/>
  <c r="BO72" i="11"/>
  <c r="T81" i="11"/>
  <c r="BA96" i="11"/>
  <c r="BE96" i="11"/>
  <c r="BI96" i="11"/>
  <c r="BM96" i="11"/>
  <c r="BQ96" i="11"/>
  <c r="BD56" i="8"/>
  <c r="BE69" i="8"/>
  <c r="J79" i="8"/>
  <c r="BP56" i="8"/>
  <c r="BC60" i="8"/>
  <c r="BC56" i="8"/>
  <c r="BK60" i="8"/>
  <c r="BK56" i="8"/>
  <c r="BO56" i="8"/>
  <c r="BA69" i="8"/>
  <c r="F79" i="8"/>
  <c r="V79" i="8"/>
  <c r="BD69" i="8"/>
  <c r="I79" i="8"/>
  <c r="BH69" i="8"/>
  <c r="M79" i="8"/>
  <c r="BL69" i="8"/>
  <c r="Q79" i="8"/>
  <c r="BP69" i="8"/>
  <c r="U79" i="8"/>
  <c r="BC96" i="8"/>
  <c r="BG96" i="8"/>
  <c r="BK96" i="8"/>
  <c r="BA105" i="8"/>
  <c r="BE105" i="8"/>
  <c r="BI105" i="8"/>
  <c r="BM105" i="8"/>
  <c r="BQ105" i="8"/>
  <c r="BB117" i="8"/>
  <c r="BF117" i="8"/>
  <c r="BJ117" i="8"/>
  <c r="BN117" i="8"/>
  <c r="Y98" i="5"/>
  <c r="Y100" i="5"/>
  <c r="Y94" i="5"/>
  <c r="Y96" i="5"/>
  <c r="Y90" i="5"/>
  <c r="Y92" i="5"/>
  <c r="Y86" i="5"/>
  <c r="Y88" i="5"/>
  <c r="Y82" i="5"/>
  <c r="Y84" i="5"/>
  <c r="Y78" i="5"/>
  <c r="Y80" i="5"/>
  <c r="Y74" i="5"/>
  <c r="Y76" i="5"/>
  <c r="Y70" i="5"/>
  <c r="Y72" i="5" s="1"/>
  <c r="Y66" i="5"/>
  <c r="Y68" i="5" s="1"/>
  <c r="Y62" i="5"/>
  <c r="Y64" i="5"/>
  <c r="BO62" i="11"/>
  <c r="BO61" i="11"/>
  <c r="BK62" i="11"/>
  <c r="BK61" i="11"/>
  <c r="BG62" i="11"/>
  <c r="BG61" i="11"/>
  <c r="BC62" i="11"/>
  <c r="BC61" i="11"/>
  <c r="BN62" i="11"/>
  <c r="BN61" i="11"/>
  <c r="BJ62" i="11"/>
  <c r="BJ61" i="11"/>
  <c r="BF62" i="11"/>
  <c r="BF61" i="11"/>
  <c r="BB62" i="11"/>
  <c r="BB61" i="11"/>
  <c r="BM62" i="11"/>
  <c r="BM61" i="11"/>
  <c r="BI62" i="11"/>
  <c r="BI61" i="11"/>
  <c r="BE62" i="11"/>
  <c r="BE61" i="11"/>
  <c r="BA62" i="11"/>
  <c r="BA61" i="11"/>
  <c r="BA63" i="11"/>
  <c r="BP62" i="11"/>
  <c r="BP61" i="11"/>
  <c r="BL62" i="11"/>
  <c r="BL61" i="11"/>
  <c r="BL63" i="11"/>
  <c r="BL60" i="11" s="1"/>
  <c r="BH62" i="11"/>
  <c r="BH61" i="11"/>
  <c r="BH63" i="11"/>
  <c r="BH56" i="11" s="1"/>
  <c r="BD62" i="11"/>
  <c r="BD61" i="11"/>
  <c r="BD63" i="11"/>
  <c r="BA76" i="11"/>
  <c r="BA69" i="11"/>
  <c r="F79" i="11"/>
  <c r="G81" i="11"/>
  <c r="BB77" i="11"/>
  <c r="G79" i="11"/>
  <c r="BA77" i="11"/>
  <c r="BN74" i="10"/>
  <c r="BN73" i="10"/>
  <c r="BJ74" i="10"/>
  <c r="BJ73" i="10"/>
  <c r="BF74" i="10"/>
  <c r="BF73" i="10"/>
  <c r="BB74" i="10"/>
  <c r="BB73" i="10"/>
  <c r="BI74" i="10"/>
  <c r="BI73" i="10"/>
  <c r="BA74" i="10"/>
  <c r="BA73" i="10"/>
  <c r="BA75" i="10"/>
  <c r="BA69" i="10" s="1"/>
  <c r="BD74" i="10"/>
  <c r="BD73" i="10"/>
  <c r="BM74" i="10"/>
  <c r="BM73" i="10"/>
  <c r="BP74" i="10"/>
  <c r="BP73" i="10"/>
  <c r="BO74" i="10"/>
  <c r="BO73" i="10"/>
  <c r="BO75" i="10"/>
  <c r="BO72" i="10"/>
  <c r="BK74" i="10"/>
  <c r="BK73" i="10"/>
  <c r="BK75" i="10"/>
  <c r="BG74" i="10"/>
  <c r="BG73" i="10"/>
  <c r="BG75" i="10"/>
  <c r="BG72" i="10" s="1"/>
  <c r="BC74" i="10"/>
  <c r="BC73" i="10"/>
  <c r="BC75" i="10"/>
  <c r="BE74" i="10"/>
  <c r="BE73" i="10"/>
  <c r="BE75" i="10"/>
  <c r="BE69" i="10"/>
  <c r="BL74" i="10"/>
  <c r="BL73" i="10"/>
  <c r="BL75" i="10"/>
  <c r="BH74" i="10"/>
  <c r="BH73" i="10"/>
  <c r="BH75" i="10"/>
  <c r="BH72" i="10" s="1"/>
  <c r="BP76" i="11"/>
  <c r="U79" i="11"/>
  <c r="BP77" i="11"/>
  <c r="BP72" i="11"/>
  <c r="U81" i="11"/>
  <c r="BL72" i="11"/>
  <c r="Q81" i="11"/>
  <c r="BL76" i="11"/>
  <c r="BL77" i="11"/>
  <c r="BM72" i="11"/>
  <c r="R81" i="11"/>
  <c r="BM76" i="11"/>
  <c r="BM77" i="11"/>
  <c r="BM69" i="11"/>
  <c r="R79" i="11"/>
  <c r="BH76" i="11"/>
  <c r="M79" i="11"/>
  <c r="BH77" i="11"/>
  <c r="BH72" i="11"/>
  <c r="M81" i="11"/>
  <c r="J81" i="11"/>
  <c r="BE76" i="11"/>
  <c r="BE77" i="11"/>
  <c r="J79" i="11"/>
  <c r="I81" i="11"/>
  <c r="BD76" i="11"/>
  <c r="BD77" i="11"/>
  <c r="BN86" i="11"/>
  <c r="BN85" i="11"/>
  <c r="BJ86" i="11"/>
  <c r="BJ85" i="11"/>
  <c r="BF86" i="11"/>
  <c r="BF85" i="11"/>
  <c r="BB86" i="11"/>
  <c r="BB85" i="11"/>
  <c r="BM86" i="11"/>
  <c r="BM85" i="11"/>
  <c r="BM87" i="11"/>
  <c r="BM81" i="11"/>
  <c r="BI86" i="11"/>
  <c r="BI85" i="11"/>
  <c r="BE86" i="11"/>
  <c r="BE85" i="11"/>
  <c r="BE87" i="11"/>
  <c r="BA86" i="11"/>
  <c r="BA85" i="11"/>
  <c r="BA87" i="11"/>
  <c r="BA81" i="11" s="1"/>
  <c r="BP86" i="11"/>
  <c r="BP85" i="11"/>
  <c r="BL86" i="11"/>
  <c r="BL85" i="11"/>
  <c r="BH86" i="11"/>
  <c r="BH85" i="11"/>
  <c r="BD86" i="11"/>
  <c r="BD85" i="11"/>
  <c r="BO86" i="11"/>
  <c r="BO85" i="11"/>
  <c r="BO87" i="11"/>
  <c r="BO84" i="11" s="1"/>
  <c r="BK86" i="11"/>
  <c r="BK85" i="11"/>
  <c r="BK87" i="11"/>
  <c r="BG86" i="11"/>
  <c r="BG85" i="11"/>
  <c r="BG87" i="11"/>
  <c r="BG84" i="11" s="1"/>
  <c r="BC86" i="11"/>
  <c r="BC85" i="11"/>
  <c r="BC87" i="11"/>
  <c r="BP86" i="10"/>
  <c r="BP85" i="10"/>
  <c r="BL86" i="10"/>
  <c r="BL85" i="10"/>
  <c r="BH86" i="10"/>
  <c r="BH85" i="10"/>
  <c r="BD86" i="10"/>
  <c r="BD85" i="10"/>
  <c r="BO86" i="10"/>
  <c r="BO85" i="10"/>
  <c r="BK86" i="10"/>
  <c r="BK85" i="10"/>
  <c r="BG86" i="10"/>
  <c r="BG85" i="10"/>
  <c r="BC86" i="10"/>
  <c r="BC85" i="10"/>
  <c r="BN86" i="10"/>
  <c r="BN85" i="10"/>
  <c r="BJ86" i="10"/>
  <c r="BJ85" i="10"/>
  <c r="BF86" i="10"/>
  <c r="BF85" i="10"/>
  <c r="BB86" i="10"/>
  <c r="BB85" i="10"/>
  <c r="BM86" i="10"/>
  <c r="BM85" i="10"/>
  <c r="BM87" i="10"/>
  <c r="BI86" i="10"/>
  <c r="BI85" i="10"/>
  <c r="BI87" i="10"/>
  <c r="BE86" i="10"/>
  <c r="BE85" i="10"/>
  <c r="BE87" i="10"/>
  <c r="BE84" i="10" s="1"/>
  <c r="BA86" i="10"/>
  <c r="BA85" i="10"/>
  <c r="BA87" i="10"/>
  <c r="G81" i="8"/>
  <c r="BP86" i="8"/>
  <c r="BP85" i="8"/>
  <c r="BL86" i="8"/>
  <c r="BL85" i="8"/>
  <c r="BH86" i="8"/>
  <c r="BH85" i="8"/>
  <c r="BD86" i="8"/>
  <c r="BD85" i="8"/>
  <c r="BO86" i="8"/>
  <c r="BO85" i="8"/>
  <c r="BK86" i="8"/>
  <c r="BK85" i="8"/>
  <c r="BG86" i="8"/>
  <c r="BG85" i="8"/>
  <c r="BC86" i="8"/>
  <c r="BC85" i="8"/>
  <c r="BN86" i="8"/>
  <c r="BN85" i="8"/>
  <c r="BJ86" i="8"/>
  <c r="BJ85" i="8"/>
  <c r="BF86" i="8"/>
  <c r="BF85" i="8"/>
  <c r="BB86" i="8"/>
  <c r="BB85" i="8"/>
  <c r="BM86" i="8"/>
  <c r="BM85" i="8"/>
  <c r="BM87" i="8"/>
  <c r="BI86" i="8"/>
  <c r="BI85" i="8"/>
  <c r="BI87" i="8"/>
  <c r="BE86" i="8"/>
  <c r="BE85" i="8"/>
  <c r="BE87" i="8"/>
  <c r="BE84" i="8"/>
  <c r="BA86" i="8"/>
  <c r="BA85" i="8"/>
  <c r="BA87" i="8"/>
  <c r="BK69" i="8"/>
  <c r="P79" i="8"/>
  <c r="BK77" i="8"/>
  <c r="BK76" i="8"/>
  <c r="BK72" i="8"/>
  <c r="P81" i="8"/>
  <c r="BO69" i="8"/>
  <c r="T79" i="8"/>
  <c r="BO77" i="8"/>
  <c r="BO76" i="8"/>
  <c r="BO72" i="8"/>
  <c r="T81" i="8"/>
  <c r="BQ72" i="8"/>
  <c r="V81" i="8"/>
  <c r="BQ77" i="8"/>
  <c r="BQ76" i="8"/>
  <c r="BG72" i="8"/>
  <c r="L81" i="8"/>
  <c r="BG77" i="8"/>
  <c r="BG76" i="8"/>
  <c r="H79" i="8"/>
  <c r="BC77" i="8"/>
  <c r="BC76" i="8"/>
  <c r="BF134" i="8"/>
  <c r="BF133" i="8"/>
  <c r="BF135" i="8"/>
  <c r="BF129" i="8"/>
  <c r="K99" i="8"/>
  <c r="BG134" i="8"/>
  <c r="BG133" i="8"/>
  <c r="BH134" i="8"/>
  <c r="BH133" i="8"/>
  <c r="BE134" i="8"/>
  <c r="BE133" i="8"/>
  <c r="BN134" i="8"/>
  <c r="BN133" i="8"/>
  <c r="BN135" i="8"/>
  <c r="BN132" i="8" s="1"/>
  <c r="S101" i="8"/>
  <c r="BO134" i="8"/>
  <c r="BO133" i="8"/>
  <c r="BP134" i="8"/>
  <c r="BP133" i="8"/>
  <c r="BQ135" i="8"/>
  <c r="BQ132" i="8"/>
  <c r="V101" i="8"/>
  <c r="BB136" i="8"/>
  <c r="BB137" i="8"/>
  <c r="G101" i="8"/>
  <c r="G99" i="8"/>
  <c r="BC135" i="8"/>
  <c r="BC129" i="8" s="1"/>
  <c r="BD135" i="8"/>
  <c r="BA137" i="8"/>
  <c r="BA132" i="8"/>
  <c r="F101" i="8"/>
  <c r="BA129" i="8"/>
  <c r="F99" i="8"/>
  <c r="BA136" i="8"/>
  <c r="BF136" i="8"/>
  <c r="BF137" i="8"/>
  <c r="BG135" i="8"/>
  <c r="BH135" i="8"/>
  <c r="BE135" i="8"/>
  <c r="BJ136" i="8"/>
  <c r="BJ132" i="8"/>
  <c r="O101" i="8"/>
  <c r="BJ129" i="8"/>
  <c r="O99" i="8"/>
  <c r="BJ137" i="8"/>
  <c r="BK135" i="8"/>
  <c r="BL135" i="8"/>
  <c r="BI135" i="8"/>
  <c r="BQ137" i="8"/>
  <c r="BQ136" i="8"/>
  <c r="BN136" i="8"/>
  <c r="BN137" i="8"/>
  <c r="BO135" i="8"/>
  <c r="BP135" i="8"/>
  <c r="BP132" i="8"/>
  <c r="BM135" i="8"/>
  <c r="BD60" i="11"/>
  <c r="I77" i="11"/>
  <c r="BD56" i="11"/>
  <c r="I75" i="11"/>
  <c r="BA56" i="11"/>
  <c r="F75" i="11"/>
  <c r="BA65" i="11"/>
  <c r="BA60" i="11"/>
  <c r="F77" i="11"/>
  <c r="BA64" i="11"/>
  <c r="BB63" i="11"/>
  <c r="BB56" i="11" s="1"/>
  <c r="BC63" i="11"/>
  <c r="M75" i="11"/>
  <c r="M77" i="11"/>
  <c r="BE63" i="11"/>
  <c r="BF63" i="11"/>
  <c r="BG63" i="11"/>
  <c r="Q77" i="11"/>
  <c r="Q75" i="11"/>
  <c r="BI63" i="11"/>
  <c r="BJ63" i="11"/>
  <c r="BK63" i="11"/>
  <c r="BP63" i="11"/>
  <c r="BQ63" i="11"/>
  <c r="BM63" i="11"/>
  <c r="BN63" i="11"/>
  <c r="BO63" i="11"/>
  <c r="BI75" i="10"/>
  <c r="BI69" i="10" s="1"/>
  <c r="BN75" i="10"/>
  <c r="BC72" i="10"/>
  <c r="H81" i="10"/>
  <c r="BC77" i="10"/>
  <c r="BC76" i="10"/>
  <c r="BC69" i="10"/>
  <c r="H79" i="10"/>
  <c r="BH76" i="10"/>
  <c r="M81" i="10"/>
  <c r="M79" i="10"/>
  <c r="BH77" i="10"/>
  <c r="L81" i="10"/>
  <c r="BG77" i="10"/>
  <c r="BG76" i="10"/>
  <c r="L79" i="10"/>
  <c r="BM75" i="10"/>
  <c r="BM69" i="10" s="1"/>
  <c r="BB75" i="10"/>
  <c r="BB69" i="10"/>
  <c r="BL76" i="10"/>
  <c r="BL77" i="10"/>
  <c r="BL72" i="10"/>
  <c r="Q81" i="10"/>
  <c r="BL69" i="10"/>
  <c r="Q79" i="10"/>
  <c r="BK72" i="10"/>
  <c r="P81" i="10"/>
  <c r="BK77" i="10"/>
  <c r="BK69" i="10"/>
  <c r="P79" i="10"/>
  <c r="BK76" i="10"/>
  <c r="BD75" i="10"/>
  <c r="BF75" i="10"/>
  <c r="J79" i="10"/>
  <c r="BE77" i="10"/>
  <c r="BE76" i="10"/>
  <c r="J81" i="10"/>
  <c r="T81" i="10"/>
  <c r="BO77" i="10"/>
  <c r="BO76" i="10"/>
  <c r="T79" i="10"/>
  <c r="F79" i="10"/>
  <c r="BA77" i="10"/>
  <c r="BA76" i="10"/>
  <c r="F81" i="10"/>
  <c r="BJ75" i="10"/>
  <c r="BP75" i="10"/>
  <c r="BP69" i="10" s="1"/>
  <c r="BQ75" i="10"/>
  <c r="N79" i="10"/>
  <c r="BI77" i="10"/>
  <c r="BI76" i="10"/>
  <c r="N81" i="10"/>
  <c r="BN72" i="10"/>
  <c r="S81" i="10"/>
  <c r="BN77" i="10"/>
  <c r="BN76" i="10"/>
  <c r="BN69" i="10"/>
  <c r="S79" i="10"/>
  <c r="BO89" i="11"/>
  <c r="BO88" i="11"/>
  <c r="T85" i="11"/>
  <c r="T83" i="11"/>
  <c r="BC81" i="11"/>
  <c r="H83" i="11"/>
  <c r="BC89" i="11"/>
  <c r="BC88" i="11"/>
  <c r="BC84" i="11"/>
  <c r="H85" i="11"/>
  <c r="BD87" i="11"/>
  <c r="F83" i="11"/>
  <c r="F85" i="11"/>
  <c r="BA89" i="11"/>
  <c r="BA88" i="11"/>
  <c r="BB87" i="11"/>
  <c r="BB81" i="11" s="1"/>
  <c r="BH87" i="11"/>
  <c r="BE84" i="11"/>
  <c r="J85" i="11"/>
  <c r="BE81" i="11"/>
  <c r="J83" i="11"/>
  <c r="BE89" i="11"/>
  <c r="BE88" i="11"/>
  <c r="BF87" i="11"/>
  <c r="BF81" i="11" s="1"/>
  <c r="L85" i="11"/>
  <c r="BG89" i="11"/>
  <c r="BG88" i="11"/>
  <c r="L83" i="11"/>
  <c r="BK84" i="11"/>
  <c r="P85" i="11"/>
  <c r="BK89" i="11"/>
  <c r="BK88" i="11"/>
  <c r="BK81" i="11"/>
  <c r="P83" i="11"/>
  <c r="BL87" i="11"/>
  <c r="BI87" i="11"/>
  <c r="BI84" i="11" s="1"/>
  <c r="BJ87" i="11"/>
  <c r="BP87" i="11"/>
  <c r="BP81" i="11" s="1"/>
  <c r="BQ87" i="11"/>
  <c r="R83" i="11"/>
  <c r="BM89" i="11"/>
  <c r="BM88" i="11"/>
  <c r="R85" i="11"/>
  <c r="BN87" i="11"/>
  <c r="BN81" i="11" s="1"/>
  <c r="BA84" i="10"/>
  <c r="F85" i="10"/>
  <c r="BA89" i="10"/>
  <c r="BA88" i="10"/>
  <c r="BA81" i="10"/>
  <c r="F83" i="10"/>
  <c r="BB87" i="10"/>
  <c r="BB81" i="10"/>
  <c r="BC87" i="10"/>
  <c r="BD87" i="10"/>
  <c r="J85" i="10"/>
  <c r="BE89" i="10"/>
  <c r="BE88" i="10"/>
  <c r="J83" i="10"/>
  <c r="BF87" i="10"/>
  <c r="BG87" i="10"/>
  <c r="BG81" i="10" s="1"/>
  <c r="BH87" i="10"/>
  <c r="BI84" i="10"/>
  <c r="N85" i="10"/>
  <c r="BI89" i="10"/>
  <c r="BI88" i="10"/>
  <c r="BI81" i="10"/>
  <c r="N83" i="10"/>
  <c r="BJ87" i="10"/>
  <c r="BK87" i="10"/>
  <c r="BL87" i="10"/>
  <c r="BM84" i="10"/>
  <c r="R85" i="10"/>
  <c r="BM89" i="10"/>
  <c r="BM88" i="10"/>
  <c r="BM81" i="10"/>
  <c r="R83" i="10"/>
  <c r="BN87" i="10"/>
  <c r="BO87" i="10"/>
  <c r="BP87" i="10"/>
  <c r="BQ87" i="10"/>
  <c r="BF87" i="8"/>
  <c r="BM84" i="8"/>
  <c r="R85" i="8"/>
  <c r="BM89" i="8"/>
  <c r="BM88" i="8"/>
  <c r="BM81" i="8"/>
  <c r="R83" i="8"/>
  <c r="BA84" i="8"/>
  <c r="F85" i="8"/>
  <c r="BA89" i="8"/>
  <c r="BA88" i="8"/>
  <c r="BA81" i="8"/>
  <c r="F83" i="8"/>
  <c r="BB87" i="8"/>
  <c r="BB84" i="8"/>
  <c r="BC87" i="8"/>
  <c r="BD87" i="8"/>
  <c r="BD81" i="8" s="1"/>
  <c r="J85" i="8"/>
  <c r="BE89" i="8"/>
  <c r="BE88" i="8"/>
  <c r="J83" i="8"/>
  <c r="BG87" i="8"/>
  <c r="BH87" i="8"/>
  <c r="BF89" i="8"/>
  <c r="BF88" i="8"/>
  <c r="BF81" i="8"/>
  <c r="K83" i="8"/>
  <c r="BF84" i="8"/>
  <c r="K85" i="8"/>
  <c r="BI84" i="8"/>
  <c r="N85" i="8"/>
  <c r="BI89" i="8"/>
  <c r="BI88" i="8"/>
  <c r="BI81" i="8"/>
  <c r="N83" i="8"/>
  <c r="BJ87" i="8"/>
  <c r="BK87" i="8"/>
  <c r="BK84" i="8"/>
  <c r="BL87" i="8"/>
  <c r="BN87" i="8"/>
  <c r="BN81" i="8" s="1"/>
  <c r="BO87" i="8"/>
  <c r="BP87" i="8"/>
  <c r="BP81" i="8"/>
  <c r="BQ87" i="8"/>
  <c r="BF132" i="8"/>
  <c r="K101" i="8"/>
  <c r="BN129" i="8"/>
  <c r="S99" i="8"/>
  <c r="BQ129" i="8"/>
  <c r="V99" i="8"/>
  <c r="BI137" i="8"/>
  <c r="BI136" i="8"/>
  <c r="BI132" i="8"/>
  <c r="N101" i="8"/>
  <c r="BI129" i="8"/>
  <c r="N99" i="8"/>
  <c r="BH137" i="8"/>
  <c r="BH136" i="8"/>
  <c r="BH132" i="8"/>
  <c r="M101" i="8"/>
  <c r="BH129" i="8"/>
  <c r="M99" i="8"/>
  <c r="BM137" i="8"/>
  <c r="BM136" i="8"/>
  <c r="BM132" i="8"/>
  <c r="R101" i="8"/>
  <c r="BM129" i="8"/>
  <c r="R99" i="8"/>
  <c r="BG132" i="8"/>
  <c r="L101" i="8"/>
  <c r="BG137" i="8"/>
  <c r="BG136" i="8"/>
  <c r="BG129" i="8"/>
  <c r="L99" i="8"/>
  <c r="BL132" i="8"/>
  <c r="Q101" i="8"/>
  <c r="BL129" i="8"/>
  <c r="Q99" i="8"/>
  <c r="BL137" i="8"/>
  <c r="BL136" i="8"/>
  <c r="BP137" i="8"/>
  <c r="U101" i="8"/>
  <c r="U99" i="8"/>
  <c r="BP136" i="8"/>
  <c r="BK132" i="8"/>
  <c r="P101" i="8"/>
  <c r="BK137" i="8"/>
  <c r="BK136" i="8"/>
  <c r="BK129" i="8"/>
  <c r="P99" i="8"/>
  <c r="BD137" i="8"/>
  <c r="BD136" i="8"/>
  <c r="BD132" i="8"/>
  <c r="I101" i="8"/>
  <c r="BD129" i="8"/>
  <c r="I99" i="8"/>
  <c r="BO132" i="8"/>
  <c r="T101" i="8"/>
  <c r="BO137" i="8"/>
  <c r="BO136" i="8"/>
  <c r="BO129" i="8"/>
  <c r="T99" i="8"/>
  <c r="BE137" i="8"/>
  <c r="BE136" i="8"/>
  <c r="BE132" i="8"/>
  <c r="J101" i="8"/>
  <c r="BE129" i="8"/>
  <c r="J99" i="8"/>
  <c r="BC132" i="8"/>
  <c r="H101" i="8"/>
  <c r="J57" i="6"/>
  <c r="BC137" i="8"/>
  <c r="BC136" i="8"/>
  <c r="H99" i="8"/>
  <c r="J56" i="6"/>
  <c r="AV127" i="5"/>
  <c r="AV115" i="5"/>
  <c r="AV103" i="5"/>
  <c r="AV91" i="5"/>
  <c r="AV79" i="5"/>
  <c r="AV67" i="5"/>
  <c r="AV54" i="5"/>
  <c r="AV42" i="5"/>
  <c r="AV30" i="5"/>
  <c r="AV18" i="5"/>
  <c r="BQ60" i="11"/>
  <c r="V77" i="11"/>
  <c r="BQ56" i="11"/>
  <c r="V75" i="11"/>
  <c r="BI60" i="11"/>
  <c r="N77" i="11"/>
  <c r="BI56" i="11"/>
  <c r="N75" i="11"/>
  <c r="BF60" i="11"/>
  <c r="K77" i="11"/>
  <c r="BF56" i="11"/>
  <c r="K75" i="11"/>
  <c r="BC60" i="11"/>
  <c r="H77" i="11"/>
  <c r="BC56" i="11"/>
  <c r="H75" i="11"/>
  <c r="BO56" i="11"/>
  <c r="T75" i="11"/>
  <c r="BO60" i="11"/>
  <c r="T77" i="11"/>
  <c r="BP60" i="11"/>
  <c r="U77" i="11"/>
  <c r="BP56" i="11"/>
  <c r="U75" i="11"/>
  <c r="BE60" i="11"/>
  <c r="J77" i="11"/>
  <c r="BE56" i="11"/>
  <c r="J75" i="11"/>
  <c r="BB60" i="11"/>
  <c r="G77" i="11"/>
  <c r="G75" i="11"/>
  <c r="J100" i="6"/>
  <c r="BN60" i="11"/>
  <c r="S77" i="11"/>
  <c r="BN56" i="11"/>
  <c r="S75" i="11"/>
  <c r="BK60" i="11"/>
  <c r="P77" i="11"/>
  <c r="BK56" i="11"/>
  <c r="P75" i="11"/>
  <c r="BM56" i="11"/>
  <c r="R75" i="11"/>
  <c r="BM60" i="11"/>
  <c r="R77" i="11"/>
  <c r="BJ60" i="11"/>
  <c r="O77" i="11"/>
  <c r="BJ56" i="11"/>
  <c r="O75" i="11"/>
  <c r="BG56" i="11"/>
  <c r="L75" i="11"/>
  <c r="BG60" i="11"/>
  <c r="L77" i="11"/>
  <c r="BF72" i="10"/>
  <c r="K81" i="10"/>
  <c r="BF77" i="10"/>
  <c r="BF76" i="10"/>
  <c r="BF69" i="10"/>
  <c r="K79" i="10"/>
  <c r="BQ72" i="10"/>
  <c r="V81" i="10"/>
  <c r="BQ77" i="10"/>
  <c r="BQ76" i="10"/>
  <c r="BQ69" i="10"/>
  <c r="V79" i="10"/>
  <c r="BD76" i="10"/>
  <c r="BD69" i="10"/>
  <c r="I79" i="10"/>
  <c r="BD72" i="10"/>
  <c r="I81" i="10"/>
  <c r="BD77" i="10"/>
  <c r="BP76" i="10"/>
  <c r="U79" i="10"/>
  <c r="U81" i="10"/>
  <c r="BP77" i="10"/>
  <c r="BB72" i="10"/>
  <c r="G81" i="10"/>
  <c r="J75" i="6"/>
  <c r="BB77" i="10"/>
  <c r="BB76" i="10"/>
  <c r="G79" i="10"/>
  <c r="J74" i="6"/>
  <c r="BJ72" i="10"/>
  <c r="O81" i="10"/>
  <c r="BJ77" i="10"/>
  <c r="BJ69" i="10"/>
  <c r="O79" i="10"/>
  <c r="BJ76" i="10"/>
  <c r="R79" i="10"/>
  <c r="BM77" i="10"/>
  <c r="BM76" i="10"/>
  <c r="R81" i="10"/>
  <c r="BQ84" i="11"/>
  <c r="V85" i="11"/>
  <c r="BQ89" i="11"/>
  <c r="BQ88" i="11"/>
  <c r="BQ81" i="11"/>
  <c r="V83" i="11"/>
  <c r="BL81" i="11"/>
  <c r="Q83" i="11"/>
  <c r="BL89" i="11"/>
  <c r="BL88" i="11"/>
  <c r="BL84" i="11"/>
  <c r="Q85" i="11"/>
  <c r="U83" i="11"/>
  <c r="BP89" i="11"/>
  <c r="BP88" i="11"/>
  <c r="U85" i="11"/>
  <c r="K83" i="11"/>
  <c r="K85" i="11"/>
  <c r="BF89" i="11"/>
  <c r="BF88" i="11"/>
  <c r="BJ84" i="11"/>
  <c r="O85" i="11"/>
  <c r="BJ89" i="11"/>
  <c r="BJ88" i="11"/>
  <c r="BJ81" i="11"/>
  <c r="O83" i="11"/>
  <c r="BH81" i="11"/>
  <c r="M83" i="11"/>
  <c r="BH89" i="11"/>
  <c r="BH88" i="11"/>
  <c r="BH84" i="11"/>
  <c r="M85" i="11"/>
  <c r="S83" i="11"/>
  <c r="BN89" i="11"/>
  <c r="BN88" i="11"/>
  <c r="S85" i="11"/>
  <c r="N85" i="11"/>
  <c r="BI89" i="11"/>
  <c r="BI88" i="11"/>
  <c r="N83" i="11"/>
  <c r="BB89" i="11"/>
  <c r="BB88" i="11"/>
  <c r="G83" i="11"/>
  <c r="G85" i="11"/>
  <c r="J105" i="6"/>
  <c r="BD81" i="11"/>
  <c r="I83" i="11"/>
  <c r="BD89" i="11"/>
  <c r="BD88" i="11"/>
  <c r="BD84" i="11"/>
  <c r="I85" i="11"/>
  <c r="BQ84" i="10"/>
  <c r="V85" i="10"/>
  <c r="BQ89" i="10"/>
  <c r="BQ88" i="10"/>
  <c r="BQ81" i="10"/>
  <c r="V83" i="10"/>
  <c r="BL84" i="10"/>
  <c r="Q85" i="10"/>
  <c r="BL89" i="10"/>
  <c r="BL88" i="10"/>
  <c r="BL81" i="10"/>
  <c r="Q83" i="10"/>
  <c r="BP81" i="10"/>
  <c r="U83" i="10"/>
  <c r="BP89" i="10"/>
  <c r="BP88" i="10"/>
  <c r="BP84" i="10"/>
  <c r="U85" i="10"/>
  <c r="BK84" i="10"/>
  <c r="P85" i="10"/>
  <c r="BK89" i="10"/>
  <c r="BK88" i="10"/>
  <c r="BK81" i="10"/>
  <c r="P83" i="10"/>
  <c r="BF89" i="10"/>
  <c r="BF88" i="10"/>
  <c r="BF84" i="10"/>
  <c r="K85" i="10"/>
  <c r="BF81" i="10"/>
  <c r="K83" i="10"/>
  <c r="BO81" i="10"/>
  <c r="T83" i="10"/>
  <c r="BO89" i="10"/>
  <c r="BO88" i="10"/>
  <c r="BO84" i="10"/>
  <c r="T85" i="10"/>
  <c r="BJ89" i="10"/>
  <c r="BJ88" i="10"/>
  <c r="BJ81" i="10"/>
  <c r="O83" i="10"/>
  <c r="BJ84" i="10"/>
  <c r="O85" i="10"/>
  <c r="BD81" i="10"/>
  <c r="I83" i="10"/>
  <c r="BD89" i="10"/>
  <c r="BD88" i="10"/>
  <c r="BD84" i="10"/>
  <c r="I85" i="10"/>
  <c r="BN89" i="10"/>
  <c r="BN88" i="10"/>
  <c r="BN84" i="10"/>
  <c r="S85" i="10"/>
  <c r="BN81" i="10"/>
  <c r="S83" i="10"/>
  <c r="BH84" i="10"/>
  <c r="M85" i="10"/>
  <c r="BH89" i="10"/>
  <c r="BH88" i="10"/>
  <c r="BH81" i="10"/>
  <c r="M83" i="10"/>
  <c r="BC84" i="10"/>
  <c r="H85" i="10"/>
  <c r="BC89" i="10"/>
  <c r="BC88" i="10"/>
  <c r="BC81" i="10"/>
  <c r="H83" i="10"/>
  <c r="J76" i="6"/>
  <c r="L83" i="10"/>
  <c r="BG89" i="10"/>
  <c r="BG88" i="10"/>
  <c r="L85" i="10"/>
  <c r="BB89" i="10"/>
  <c r="BB88" i="10"/>
  <c r="G83" i="10"/>
  <c r="G85" i="10"/>
  <c r="BH81" i="8"/>
  <c r="M83" i="8"/>
  <c r="BH89" i="8"/>
  <c r="BH88" i="8"/>
  <c r="BH84" i="8"/>
  <c r="M85" i="8"/>
  <c r="BB89" i="8"/>
  <c r="BB88" i="8"/>
  <c r="BB81" i="8"/>
  <c r="G83" i="8"/>
  <c r="G85" i="8"/>
  <c r="BQ84" i="8"/>
  <c r="V85" i="8"/>
  <c r="BQ89" i="8"/>
  <c r="BQ88" i="8"/>
  <c r="BQ81" i="8"/>
  <c r="V83" i="8"/>
  <c r="BL81" i="8"/>
  <c r="Q83" i="8"/>
  <c r="BL84" i="8"/>
  <c r="Q85" i="8"/>
  <c r="BL89" i="8"/>
  <c r="BL88" i="8"/>
  <c r="BG81" i="8"/>
  <c r="L83" i="8"/>
  <c r="BG89" i="8"/>
  <c r="BG88" i="8"/>
  <c r="BG84" i="8"/>
  <c r="L85" i="8"/>
  <c r="P85" i="8"/>
  <c r="BK89" i="8"/>
  <c r="BK88" i="8"/>
  <c r="P83" i="8"/>
  <c r="I83" i="8"/>
  <c r="I85" i="8"/>
  <c r="BD89" i="8"/>
  <c r="BD88" i="8"/>
  <c r="U83" i="8"/>
  <c r="BP89" i="8"/>
  <c r="BP88" i="8"/>
  <c r="U85" i="8"/>
  <c r="BO81" i="8"/>
  <c r="T83" i="8"/>
  <c r="BO89" i="8"/>
  <c r="BO88" i="8"/>
  <c r="BO84" i="8"/>
  <c r="T85" i="8"/>
  <c r="BJ89" i="8"/>
  <c r="BJ88" i="8"/>
  <c r="BJ84" i="8"/>
  <c r="O85" i="8"/>
  <c r="BJ81" i="8"/>
  <c r="O83" i="8"/>
  <c r="BC84" i="8"/>
  <c r="H85" i="8"/>
  <c r="BC89" i="8"/>
  <c r="BC88" i="8"/>
  <c r="BC81" i="8"/>
  <c r="H83" i="8"/>
  <c r="BN89" i="8"/>
  <c r="BN88" i="8"/>
  <c r="S83" i="8"/>
  <c r="S85" i="8"/>
  <c r="Z56" i="5"/>
  <c r="AA56" i="5" s="1"/>
  <c r="X56" i="5"/>
  <c r="Y56" i="5" s="1"/>
  <c r="V56" i="5"/>
  <c r="W56" i="5" s="1"/>
  <c r="I29" i="6" s="1"/>
  <c r="Z55" i="5"/>
  <c r="AA55" i="5"/>
  <c r="X55" i="5"/>
  <c r="Y55" i="5"/>
  <c r="V55" i="5"/>
  <c r="W55" i="5"/>
  <c r="I28" i="6" s="1"/>
  <c r="Z30" i="5"/>
  <c r="U30" i="5"/>
  <c r="K30" i="5"/>
  <c r="Z29" i="5"/>
  <c r="U29" i="5"/>
  <c r="K29" i="5"/>
  <c r="Z28" i="5"/>
  <c r="U28" i="5"/>
  <c r="K28" i="5"/>
  <c r="Z27" i="5"/>
  <c r="U27" i="5"/>
  <c r="K27" i="5"/>
  <c r="Z26" i="5"/>
  <c r="U26" i="5"/>
  <c r="K26" i="5"/>
  <c r="Z25" i="5"/>
  <c r="U25" i="5"/>
  <c r="K25" i="5"/>
  <c r="Z24" i="5"/>
  <c r="U24" i="5"/>
  <c r="K24" i="5"/>
  <c r="Z23" i="5"/>
  <c r="U23" i="5"/>
  <c r="K23" i="5"/>
  <c r="Z22" i="5"/>
  <c r="U22" i="5"/>
  <c r="K22" i="5"/>
  <c r="Z21" i="5"/>
  <c r="U21" i="5"/>
  <c r="K21" i="5"/>
  <c r="I37" i="5"/>
  <c r="J37" i="5" s="1"/>
  <c r="K37" i="5"/>
  <c r="L37" i="5" s="1"/>
  <c r="M37" i="5"/>
  <c r="N37" i="5" s="1"/>
  <c r="I38" i="5"/>
  <c r="J38" i="5" s="1"/>
  <c r="H11" i="6" s="1"/>
  <c r="K38" i="5"/>
  <c r="L38" i="5" s="1"/>
  <c r="M38" i="5"/>
  <c r="N38" i="5" s="1"/>
  <c r="I39" i="5"/>
  <c r="J39" i="5" s="1"/>
  <c r="K39" i="5"/>
  <c r="L39" i="5"/>
  <c r="M39" i="5"/>
  <c r="N39" i="5"/>
  <c r="I40" i="5"/>
  <c r="J40" i="5" s="1"/>
  <c r="K40" i="5"/>
  <c r="L40" i="5" s="1"/>
  <c r="M40" i="5"/>
  <c r="N40" i="5" s="1"/>
  <c r="I41" i="5"/>
  <c r="J41" i="5" s="1"/>
  <c r="K41" i="5"/>
  <c r="L41" i="5" s="1"/>
  <c r="M41" i="5"/>
  <c r="N41" i="5" s="1"/>
  <c r="P12" i="5"/>
  <c r="K16" i="5"/>
  <c r="K15" i="5"/>
  <c r="K14" i="5"/>
  <c r="K13" i="5"/>
  <c r="K12" i="5"/>
  <c r="K11" i="5"/>
  <c r="J49" i="6"/>
  <c r="BQ131" i="5"/>
  <c r="BP131" i="5"/>
  <c r="BO131" i="5"/>
  <c r="BN131" i="5"/>
  <c r="BM131" i="5"/>
  <c r="BL131" i="5"/>
  <c r="BK131" i="5"/>
  <c r="BJ131" i="5"/>
  <c r="BI131" i="5"/>
  <c r="BH131" i="5"/>
  <c r="BG131" i="5"/>
  <c r="BF131" i="5"/>
  <c r="BE131" i="5"/>
  <c r="BD131" i="5"/>
  <c r="BC131" i="5"/>
  <c r="BB131" i="5"/>
  <c r="BQ130" i="5"/>
  <c r="BP130" i="5"/>
  <c r="BO130" i="5"/>
  <c r="BN130" i="5"/>
  <c r="BM130" i="5"/>
  <c r="BL130" i="5"/>
  <c r="BK130" i="5"/>
  <c r="BJ130" i="5"/>
  <c r="BI130" i="5"/>
  <c r="BH130" i="5"/>
  <c r="BG130" i="5"/>
  <c r="BF130" i="5"/>
  <c r="BE130" i="5"/>
  <c r="BD130" i="5"/>
  <c r="BC130" i="5"/>
  <c r="BB130" i="5"/>
  <c r="BA130" i="5"/>
  <c r="BA131" i="5"/>
  <c r="AZ130" i="5"/>
  <c r="BQ128" i="5"/>
  <c r="BP128" i="5"/>
  <c r="BO128" i="5"/>
  <c r="BN128" i="5"/>
  <c r="BM128" i="5"/>
  <c r="BL128" i="5"/>
  <c r="BK128" i="5"/>
  <c r="BJ128" i="5"/>
  <c r="BI128" i="5"/>
  <c r="BH128" i="5"/>
  <c r="BG128" i="5"/>
  <c r="BF128" i="5"/>
  <c r="BE128" i="5"/>
  <c r="BD128" i="5"/>
  <c r="BC128" i="5"/>
  <c r="BB128" i="5"/>
  <c r="BQ127" i="5"/>
  <c r="BP127" i="5"/>
  <c r="BO127" i="5"/>
  <c r="BN127" i="5"/>
  <c r="BM127" i="5"/>
  <c r="BL127" i="5"/>
  <c r="BK127" i="5"/>
  <c r="BJ127" i="5"/>
  <c r="BI127" i="5"/>
  <c r="BH127" i="5"/>
  <c r="BG127" i="5"/>
  <c r="BF127" i="5"/>
  <c r="BE127" i="5"/>
  <c r="BD127" i="5"/>
  <c r="BC127" i="5"/>
  <c r="BB127" i="5"/>
  <c r="BA127" i="5"/>
  <c r="BA128" i="5"/>
  <c r="BQ133" i="5"/>
  <c r="AZ133" i="5"/>
  <c r="AZ134" i="5"/>
  <c r="BS134" i="5" s="1"/>
  <c r="AY136" i="5"/>
  <c r="X100" i="5"/>
  <c r="X101" i="5"/>
  <c r="W100" i="5"/>
  <c r="W101" i="5"/>
  <c r="J29" i="6" s="1"/>
  <c r="X98" i="5"/>
  <c r="X99" i="5"/>
  <c r="W98" i="5"/>
  <c r="W99" i="5"/>
  <c r="BQ119" i="5"/>
  <c r="BP119" i="5"/>
  <c r="BO119" i="5"/>
  <c r="BN119" i="5"/>
  <c r="BM119" i="5"/>
  <c r="BL119" i="5"/>
  <c r="BK119" i="5"/>
  <c r="BJ119" i="5"/>
  <c r="BI119" i="5"/>
  <c r="BH119" i="5"/>
  <c r="BG119" i="5"/>
  <c r="BF119" i="5"/>
  <c r="BE119" i="5"/>
  <c r="BD119" i="5"/>
  <c r="BC119" i="5"/>
  <c r="BB119" i="5"/>
  <c r="BQ118" i="5"/>
  <c r="BP118" i="5"/>
  <c r="BO118" i="5"/>
  <c r="BN118" i="5"/>
  <c r="BM118" i="5"/>
  <c r="BL118" i="5"/>
  <c r="BK118" i="5"/>
  <c r="BJ118" i="5"/>
  <c r="BI118" i="5"/>
  <c r="BH118" i="5"/>
  <c r="BG118" i="5"/>
  <c r="BF118" i="5"/>
  <c r="BE118" i="5"/>
  <c r="BD118" i="5"/>
  <c r="BC118" i="5"/>
  <c r="BB118" i="5"/>
  <c r="BA118" i="5"/>
  <c r="BA119" i="5"/>
  <c r="AZ118" i="5"/>
  <c r="BQ116" i="5"/>
  <c r="BP116" i="5"/>
  <c r="BO116" i="5"/>
  <c r="BN116" i="5"/>
  <c r="BM116" i="5"/>
  <c r="BL116" i="5"/>
  <c r="BK116" i="5"/>
  <c r="BJ116" i="5"/>
  <c r="BI116" i="5"/>
  <c r="BH116" i="5"/>
  <c r="BG116" i="5"/>
  <c r="BF116" i="5"/>
  <c r="BE116" i="5"/>
  <c r="BD116" i="5"/>
  <c r="BC116" i="5"/>
  <c r="BB116" i="5"/>
  <c r="BQ115" i="5"/>
  <c r="BP115" i="5"/>
  <c r="BO115" i="5"/>
  <c r="BN115" i="5"/>
  <c r="BM115" i="5"/>
  <c r="BL115" i="5"/>
  <c r="BK115" i="5"/>
  <c r="BJ115" i="5"/>
  <c r="BI115" i="5"/>
  <c r="BH115" i="5"/>
  <c r="BG115" i="5"/>
  <c r="BF115" i="5"/>
  <c r="BE115" i="5"/>
  <c r="BD115" i="5"/>
  <c r="BC115" i="5"/>
  <c r="BB115" i="5"/>
  <c r="BA115" i="5"/>
  <c r="BA116" i="5"/>
  <c r="BQ121" i="5"/>
  <c r="AZ121" i="5"/>
  <c r="AZ115" i="5"/>
  <c r="AY124" i="5"/>
  <c r="X96" i="5"/>
  <c r="X97" i="5" s="1"/>
  <c r="W96" i="5"/>
  <c r="W97" i="5" s="1"/>
  <c r="J27" i="6" s="1"/>
  <c r="X94" i="5"/>
  <c r="X95" i="5"/>
  <c r="W94" i="5"/>
  <c r="W95" i="5"/>
  <c r="J26" i="6" s="1"/>
  <c r="BQ107" i="5"/>
  <c r="BP107" i="5"/>
  <c r="BO107" i="5"/>
  <c r="BN107" i="5"/>
  <c r="BM107" i="5"/>
  <c r="BL107" i="5"/>
  <c r="BK107" i="5"/>
  <c r="BJ107" i="5"/>
  <c r="BI107" i="5"/>
  <c r="BH107" i="5"/>
  <c r="BG107" i="5"/>
  <c r="BF107" i="5"/>
  <c r="BE107" i="5"/>
  <c r="BD107" i="5"/>
  <c r="BC107" i="5"/>
  <c r="BB107" i="5"/>
  <c r="BQ106" i="5"/>
  <c r="BP106" i="5"/>
  <c r="BO106" i="5"/>
  <c r="BN106" i="5"/>
  <c r="BM106" i="5"/>
  <c r="BL106" i="5"/>
  <c r="BK106" i="5"/>
  <c r="BJ106" i="5"/>
  <c r="BI106" i="5"/>
  <c r="BH106" i="5"/>
  <c r="BG106" i="5"/>
  <c r="BF106" i="5"/>
  <c r="BE106" i="5"/>
  <c r="BD106" i="5"/>
  <c r="BC106" i="5"/>
  <c r="BB106" i="5"/>
  <c r="BA106" i="5"/>
  <c r="BA107" i="5"/>
  <c r="AZ106" i="5"/>
  <c r="BQ104" i="5"/>
  <c r="BP104" i="5"/>
  <c r="BO104" i="5"/>
  <c r="BN104" i="5"/>
  <c r="BM104" i="5"/>
  <c r="BL104" i="5"/>
  <c r="BK104" i="5"/>
  <c r="BJ104" i="5"/>
  <c r="BI104" i="5"/>
  <c r="BH104" i="5"/>
  <c r="BG104" i="5"/>
  <c r="BF104" i="5"/>
  <c r="BE104" i="5"/>
  <c r="BD104" i="5"/>
  <c r="BC104" i="5"/>
  <c r="BB104" i="5"/>
  <c r="BQ103" i="5"/>
  <c r="BP103" i="5"/>
  <c r="BO103" i="5"/>
  <c r="BN103" i="5"/>
  <c r="BM103" i="5"/>
  <c r="BL103" i="5"/>
  <c r="BK103" i="5"/>
  <c r="BJ103" i="5"/>
  <c r="BI103" i="5"/>
  <c r="BH103" i="5"/>
  <c r="BG103" i="5"/>
  <c r="BF103" i="5"/>
  <c r="BE103" i="5"/>
  <c r="BD103" i="5"/>
  <c r="BC103" i="5"/>
  <c r="BB103" i="5"/>
  <c r="BA103" i="5"/>
  <c r="BA104" i="5"/>
  <c r="BQ109" i="5"/>
  <c r="BQ110" i="5"/>
  <c r="AZ109" i="5"/>
  <c r="AZ103" i="5"/>
  <c r="AY112" i="5"/>
  <c r="X92" i="5"/>
  <c r="X93" i="5" s="1"/>
  <c r="W92" i="5"/>
  <c r="W93" i="5" s="1"/>
  <c r="J25" i="6" s="1"/>
  <c r="X90" i="5"/>
  <c r="X91" i="5"/>
  <c r="W90" i="5"/>
  <c r="BQ95" i="5"/>
  <c r="BP95" i="5"/>
  <c r="BO95" i="5"/>
  <c r="BN95" i="5"/>
  <c r="BM95" i="5"/>
  <c r="BL95" i="5"/>
  <c r="BK95" i="5"/>
  <c r="BJ95" i="5"/>
  <c r="BI95" i="5"/>
  <c r="BH95" i="5"/>
  <c r="BG95" i="5"/>
  <c r="BF95" i="5"/>
  <c r="BE95" i="5"/>
  <c r="BD95" i="5"/>
  <c r="BC95" i="5"/>
  <c r="BB95" i="5"/>
  <c r="BQ94" i="5"/>
  <c r="BP94" i="5"/>
  <c r="BO94" i="5"/>
  <c r="BN94" i="5"/>
  <c r="BM94" i="5"/>
  <c r="BL94" i="5"/>
  <c r="BK94" i="5"/>
  <c r="BJ94" i="5"/>
  <c r="BI94" i="5"/>
  <c r="BH94" i="5"/>
  <c r="BG94" i="5"/>
  <c r="BF94" i="5"/>
  <c r="BE94" i="5"/>
  <c r="BD94" i="5"/>
  <c r="BC94" i="5"/>
  <c r="BB94" i="5"/>
  <c r="BA95" i="5"/>
  <c r="BA94" i="5"/>
  <c r="AZ94" i="5"/>
  <c r="BQ92" i="5"/>
  <c r="BP92" i="5"/>
  <c r="BO92" i="5"/>
  <c r="BN92" i="5"/>
  <c r="BM92" i="5"/>
  <c r="BL92" i="5"/>
  <c r="BK92" i="5"/>
  <c r="BJ92" i="5"/>
  <c r="BI92" i="5"/>
  <c r="BH92" i="5"/>
  <c r="BG92" i="5"/>
  <c r="BF92" i="5"/>
  <c r="BE92" i="5"/>
  <c r="BD92" i="5"/>
  <c r="BC92" i="5"/>
  <c r="BB92" i="5"/>
  <c r="BQ91" i="5"/>
  <c r="BP91" i="5"/>
  <c r="BO91" i="5"/>
  <c r="BN91" i="5"/>
  <c r="BM91" i="5"/>
  <c r="BL91" i="5"/>
  <c r="BK91" i="5"/>
  <c r="BJ91" i="5"/>
  <c r="BI91" i="5"/>
  <c r="BH91" i="5"/>
  <c r="BG91" i="5"/>
  <c r="BF91" i="5"/>
  <c r="BE91" i="5"/>
  <c r="BD91" i="5"/>
  <c r="BC91" i="5"/>
  <c r="BB91" i="5"/>
  <c r="BA91" i="5"/>
  <c r="BA92" i="5"/>
  <c r="BQ97" i="5"/>
  <c r="AZ97" i="5"/>
  <c r="AZ98" i="5"/>
  <c r="BS98" i="5"/>
  <c r="X88" i="5"/>
  <c r="X89" i="5"/>
  <c r="W88" i="5"/>
  <c r="W89" i="5"/>
  <c r="J23" i="6" s="1"/>
  <c r="X86" i="5"/>
  <c r="X87" i="5" s="1"/>
  <c r="W86" i="5"/>
  <c r="W87" i="5" s="1"/>
  <c r="J22" i="6" s="1"/>
  <c r="BQ83" i="5"/>
  <c r="BP83" i="5"/>
  <c r="BO83" i="5"/>
  <c r="BN83" i="5"/>
  <c r="BM83" i="5"/>
  <c r="BL83" i="5"/>
  <c r="BK83" i="5"/>
  <c r="BJ83" i="5"/>
  <c r="BI83" i="5"/>
  <c r="BH83" i="5"/>
  <c r="BG83" i="5"/>
  <c r="BF83" i="5"/>
  <c r="BE83" i="5"/>
  <c r="BD83" i="5"/>
  <c r="BC83" i="5"/>
  <c r="BB83" i="5"/>
  <c r="BA83" i="5"/>
  <c r="BQ82" i="5"/>
  <c r="BP82" i="5"/>
  <c r="BO82" i="5"/>
  <c r="BN82" i="5"/>
  <c r="BM82" i="5"/>
  <c r="BL82" i="5"/>
  <c r="BK82" i="5"/>
  <c r="BJ82" i="5"/>
  <c r="BI82" i="5"/>
  <c r="BH82" i="5"/>
  <c r="BG82" i="5"/>
  <c r="BF82" i="5"/>
  <c r="BE82" i="5"/>
  <c r="BD82" i="5"/>
  <c r="BC82" i="5"/>
  <c r="BB82" i="5"/>
  <c r="BA82" i="5"/>
  <c r="AZ82" i="5"/>
  <c r="BQ80" i="5"/>
  <c r="BP80" i="5"/>
  <c r="BO80" i="5"/>
  <c r="BN80" i="5"/>
  <c r="BM80" i="5"/>
  <c r="BL80" i="5"/>
  <c r="BK80" i="5"/>
  <c r="BJ80" i="5"/>
  <c r="BI80" i="5"/>
  <c r="BH80" i="5"/>
  <c r="BG80" i="5"/>
  <c r="BF80" i="5"/>
  <c r="BE80" i="5"/>
  <c r="BD80" i="5"/>
  <c r="BC80" i="5"/>
  <c r="BB80" i="5"/>
  <c r="BQ79" i="5"/>
  <c r="BP79" i="5"/>
  <c r="BO79" i="5"/>
  <c r="BN79" i="5"/>
  <c r="BM79" i="5"/>
  <c r="BL79" i="5"/>
  <c r="BK79" i="5"/>
  <c r="BJ79" i="5"/>
  <c r="BI79" i="5"/>
  <c r="BH79" i="5"/>
  <c r="BG79" i="5"/>
  <c r="BF79" i="5"/>
  <c r="BE79" i="5"/>
  <c r="BD79" i="5"/>
  <c r="BC79" i="5"/>
  <c r="BB79" i="5"/>
  <c r="BA80" i="5"/>
  <c r="BA79" i="5"/>
  <c r="BQ85" i="5"/>
  <c r="BQ86" i="5"/>
  <c r="AZ85" i="5"/>
  <c r="AZ79" i="5"/>
  <c r="X84" i="5"/>
  <c r="X85" i="5" s="1"/>
  <c r="W84" i="5"/>
  <c r="W85" i="5" s="1"/>
  <c r="J21" i="6" s="1"/>
  <c r="X82" i="5"/>
  <c r="X83" i="5" s="1"/>
  <c r="W82" i="5"/>
  <c r="W83" i="5" s="1"/>
  <c r="J20" i="6" s="1"/>
  <c r="AY88" i="5"/>
  <c r="AZ91" i="5"/>
  <c r="AZ110" i="5"/>
  <c r="BS110" i="5"/>
  <c r="AZ86" i="5"/>
  <c r="BS86" i="5"/>
  <c r="AZ122" i="5"/>
  <c r="BS122" i="5"/>
  <c r="BQ98" i="5"/>
  <c r="J24" i="6"/>
  <c r="AZ127" i="5"/>
  <c r="BQ122" i="5"/>
  <c r="BQ134" i="5"/>
  <c r="BQ71" i="5"/>
  <c r="BP71" i="5"/>
  <c r="BO71" i="5"/>
  <c r="BN71" i="5"/>
  <c r="BM71" i="5"/>
  <c r="BL71" i="5"/>
  <c r="BK71" i="5"/>
  <c r="BJ71" i="5"/>
  <c r="BI71" i="5"/>
  <c r="BH71" i="5"/>
  <c r="BG71" i="5"/>
  <c r="BF71" i="5"/>
  <c r="BE71" i="5"/>
  <c r="BD71" i="5"/>
  <c r="BC71" i="5"/>
  <c r="BB71" i="5"/>
  <c r="BQ70" i="5"/>
  <c r="BP70" i="5"/>
  <c r="BO70" i="5"/>
  <c r="BN70" i="5"/>
  <c r="BM70" i="5"/>
  <c r="BL70" i="5"/>
  <c r="BK70" i="5"/>
  <c r="BJ70" i="5"/>
  <c r="BI70" i="5"/>
  <c r="BH70" i="5"/>
  <c r="BG70" i="5"/>
  <c r="BF70" i="5"/>
  <c r="BE70" i="5"/>
  <c r="BD70" i="5"/>
  <c r="BC70" i="5"/>
  <c r="BB70" i="5"/>
  <c r="BQ68" i="5"/>
  <c r="BP68" i="5"/>
  <c r="BO68" i="5"/>
  <c r="BN68" i="5"/>
  <c r="BM68" i="5"/>
  <c r="BL68" i="5"/>
  <c r="BK68" i="5"/>
  <c r="BJ68" i="5"/>
  <c r="BI68" i="5"/>
  <c r="BH68" i="5"/>
  <c r="BG68" i="5"/>
  <c r="BF68" i="5"/>
  <c r="BE68" i="5"/>
  <c r="BD68" i="5"/>
  <c r="BC68" i="5"/>
  <c r="BB68" i="5"/>
  <c r="BQ67" i="5"/>
  <c r="BP67" i="5"/>
  <c r="BO67" i="5"/>
  <c r="BN67" i="5"/>
  <c r="BM67" i="5"/>
  <c r="BL67" i="5"/>
  <c r="BK67" i="5"/>
  <c r="BJ67" i="5"/>
  <c r="BI67" i="5"/>
  <c r="BH67" i="5"/>
  <c r="BG67" i="5"/>
  <c r="BF67" i="5"/>
  <c r="BE67" i="5"/>
  <c r="BD67" i="5"/>
  <c r="BC67" i="5"/>
  <c r="BB67" i="5"/>
  <c r="BA71" i="5"/>
  <c r="BA68" i="5"/>
  <c r="BA70" i="5"/>
  <c r="BA67" i="5"/>
  <c r="AZ70" i="5"/>
  <c r="BQ73" i="5"/>
  <c r="AZ73" i="5"/>
  <c r="AZ67" i="5"/>
  <c r="AY76" i="5"/>
  <c r="X80" i="5"/>
  <c r="X81" i="5" s="1"/>
  <c r="W80" i="5"/>
  <c r="W81" i="5" s="1"/>
  <c r="J19" i="6" s="1"/>
  <c r="X78" i="5"/>
  <c r="X79" i="5"/>
  <c r="W78" i="5"/>
  <c r="W79" i="5"/>
  <c r="J18" i="6" s="1"/>
  <c r="BQ58" i="5"/>
  <c r="BP58" i="5"/>
  <c r="BO58" i="5"/>
  <c r="BN58" i="5"/>
  <c r="BM58" i="5"/>
  <c r="BL58" i="5"/>
  <c r="BK58" i="5"/>
  <c r="BJ58" i="5"/>
  <c r="BI58" i="5"/>
  <c r="BH58" i="5"/>
  <c r="BG58" i="5"/>
  <c r="BF58" i="5"/>
  <c r="BE58" i="5"/>
  <c r="BD58" i="5"/>
  <c r="BC58" i="5"/>
  <c r="BB58" i="5"/>
  <c r="BQ57" i="5"/>
  <c r="BP57" i="5"/>
  <c r="BO57" i="5"/>
  <c r="BN57" i="5"/>
  <c r="BM57" i="5"/>
  <c r="BL57" i="5"/>
  <c r="BK57" i="5"/>
  <c r="BJ57" i="5"/>
  <c r="BI57" i="5"/>
  <c r="BH57" i="5"/>
  <c r="BG57" i="5"/>
  <c r="BF57" i="5"/>
  <c r="BE57" i="5"/>
  <c r="BD57" i="5"/>
  <c r="BC57" i="5"/>
  <c r="BB57" i="5"/>
  <c r="BA57" i="5"/>
  <c r="BA58" i="5"/>
  <c r="AZ57" i="5"/>
  <c r="BQ55" i="5"/>
  <c r="BP55" i="5"/>
  <c r="BO55" i="5"/>
  <c r="BN55" i="5"/>
  <c r="BM55" i="5"/>
  <c r="BL55" i="5"/>
  <c r="BK55" i="5"/>
  <c r="BJ55" i="5"/>
  <c r="BI55" i="5"/>
  <c r="BH55" i="5"/>
  <c r="BG55" i="5"/>
  <c r="BF55" i="5"/>
  <c r="BE55" i="5"/>
  <c r="BD55" i="5"/>
  <c r="BC55" i="5"/>
  <c r="BB55" i="5"/>
  <c r="BQ54" i="5"/>
  <c r="BP54" i="5"/>
  <c r="BO54" i="5"/>
  <c r="BN54" i="5"/>
  <c r="BM54" i="5"/>
  <c r="BL54" i="5"/>
  <c r="BK54" i="5"/>
  <c r="BJ54" i="5"/>
  <c r="BI54" i="5"/>
  <c r="BH54" i="5"/>
  <c r="BG54" i="5"/>
  <c r="BF54" i="5"/>
  <c r="BE54" i="5"/>
  <c r="BD54" i="5"/>
  <c r="BC54" i="5"/>
  <c r="BB54" i="5"/>
  <c r="BA55" i="5"/>
  <c r="BA54" i="5"/>
  <c r="BQ61" i="5"/>
  <c r="BQ62" i="5"/>
  <c r="AZ61" i="5"/>
  <c r="AZ54" i="5"/>
  <c r="AY64" i="5"/>
  <c r="X76" i="5"/>
  <c r="X77" i="5" s="1"/>
  <c r="W76" i="5"/>
  <c r="W77" i="5" s="1"/>
  <c r="J17" i="6" s="1"/>
  <c r="X74" i="5"/>
  <c r="X75" i="5"/>
  <c r="W74" i="5"/>
  <c r="W75" i="5"/>
  <c r="BQ46" i="5"/>
  <c r="BP46" i="5"/>
  <c r="BO46" i="5"/>
  <c r="BN46" i="5"/>
  <c r="BM46" i="5"/>
  <c r="BL46" i="5"/>
  <c r="BK46" i="5"/>
  <c r="BJ46" i="5"/>
  <c r="BI46" i="5"/>
  <c r="BH46" i="5"/>
  <c r="BG46" i="5"/>
  <c r="BF46" i="5"/>
  <c r="BE46" i="5"/>
  <c r="BD46" i="5"/>
  <c r="BC46" i="5"/>
  <c r="BB46" i="5"/>
  <c r="BA46" i="5"/>
  <c r="BQ45" i="5"/>
  <c r="BP45" i="5"/>
  <c r="BO45" i="5"/>
  <c r="BN45" i="5"/>
  <c r="BM45" i="5"/>
  <c r="BL45" i="5"/>
  <c r="BK45" i="5"/>
  <c r="BJ45" i="5"/>
  <c r="BI45" i="5"/>
  <c r="BH45" i="5"/>
  <c r="BG45" i="5"/>
  <c r="BF45" i="5"/>
  <c r="BE45" i="5"/>
  <c r="BD45" i="5"/>
  <c r="BC45" i="5"/>
  <c r="BB45" i="5"/>
  <c r="BA45" i="5"/>
  <c r="AZ45" i="5"/>
  <c r="BQ43" i="5"/>
  <c r="BP43" i="5"/>
  <c r="BO43" i="5"/>
  <c r="BN43" i="5"/>
  <c r="BM43" i="5"/>
  <c r="BL43" i="5"/>
  <c r="BK43" i="5"/>
  <c r="BJ43" i="5"/>
  <c r="BI43" i="5"/>
  <c r="BH43" i="5"/>
  <c r="BG43" i="5"/>
  <c r="BF43" i="5"/>
  <c r="BE43" i="5"/>
  <c r="BD43" i="5"/>
  <c r="BC43" i="5"/>
  <c r="BB43" i="5"/>
  <c r="BA43" i="5"/>
  <c r="BQ42" i="5"/>
  <c r="BP42" i="5"/>
  <c r="BO42" i="5"/>
  <c r="BN42" i="5"/>
  <c r="BM42" i="5"/>
  <c r="BL42" i="5"/>
  <c r="BK42" i="5"/>
  <c r="BJ42" i="5"/>
  <c r="BI42" i="5"/>
  <c r="BH42" i="5"/>
  <c r="BG42" i="5"/>
  <c r="BF42" i="5"/>
  <c r="BE42" i="5"/>
  <c r="BD42" i="5"/>
  <c r="BC42" i="5"/>
  <c r="BB42" i="5"/>
  <c r="BA42" i="5"/>
  <c r="BQ48" i="5"/>
  <c r="BQ36" i="5"/>
  <c r="BQ37" i="5" s="1"/>
  <c r="AZ48" i="5"/>
  <c r="AZ42" i="5"/>
  <c r="AY51" i="5"/>
  <c r="AY39" i="5"/>
  <c r="AY27" i="5"/>
  <c r="X72" i="5"/>
  <c r="X73" i="5" s="1"/>
  <c r="W72" i="5"/>
  <c r="W73" i="5" s="1"/>
  <c r="J15" i="6" s="1"/>
  <c r="X70" i="5"/>
  <c r="X71" i="5"/>
  <c r="W70" i="5"/>
  <c r="W71" i="5"/>
  <c r="J14" i="6" s="1"/>
  <c r="X68" i="5"/>
  <c r="X69" i="5" s="1"/>
  <c r="W68" i="5"/>
  <c r="W69" i="5" s="1"/>
  <c r="X66" i="5"/>
  <c r="X67" i="5" s="1"/>
  <c r="W66" i="5"/>
  <c r="W67" i="5" s="1"/>
  <c r="BQ34" i="5"/>
  <c r="BP34" i="5"/>
  <c r="BO34" i="5"/>
  <c r="BN34" i="5"/>
  <c r="BM34" i="5"/>
  <c r="BL34" i="5"/>
  <c r="BK34" i="5"/>
  <c r="BJ34" i="5"/>
  <c r="BI34" i="5"/>
  <c r="BH34" i="5"/>
  <c r="BG34" i="5"/>
  <c r="BF34" i="5"/>
  <c r="BE34" i="5"/>
  <c r="BD34" i="5"/>
  <c r="BC34" i="5"/>
  <c r="BB34" i="5"/>
  <c r="BA34" i="5"/>
  <c r="BQ33" i="5"/>
  <c r="BP33" i="5"/>
  <c r="BO33" i="5"/>
  <c r="BN33" i="5"/>
  <c r="BM33" i="5"/>
  <c r="BL33" i="5"/>
  <c r="BK33" i="5"/>
  <c r="BJ33" i="5"/>
  <c r="BI33" i="5"/>
  <c r="BH33" i="5"/>
  <c r="BG33" i="5"/>
  <c r="BF33" i="5"/>
  <c r="BE33" i="5"/>
  <c r="BD33" i="5"/>
  <c r="BC33" i="5"/>
  <c r="BB33" i="5"/>
  <c r="BA33" i="5"/>
  <c r="BQ31" i="5"/>
  <c r="BP31" i="5"/>
  <c r="BO31" i="5"/>
  <c r="BN31" i="5"/>
  <c r="BM31" i="5"/>
  <c r="BL31" i="5"/>
  <c r="BK31" i="5"/>
  <c r="BJ31" i="5"/>
  <c r="BI31" i="5"/>
  <c r="BH31" i="5"/>
  <c r="BG31" i="5"/>
  <c r="BF31" i="5"/>
  <c r="BE31" i="5"/>
  <c r="BD31" i="5"/>
  <c r="BC31" i="5"/>
  <c r="BB31" i="5"/>
  <c r="BQ30" i="5"/>
  <c r="BP30" i="5"/>
  <c r="BO30" i="5"/>
  <c r="BN30" i="5"/>
  <c r="BM30" i="5"/>
  <c r="BL30" i="5"/>
  <c r="BK30" i="5"/>
  <c r="BJ30" i="5"/>
  <c r="BI30" i="5"/>
  <c r="BH30" i="5"/>
  <c r="BG30" i="5"/>
  <c r="BF30" i="5"/>
  <c r="BE30" i="5"/>
  <c r="BD30" i="5"/>
  <c r="BC30" i="5"/>
  <c r="BB30" i="5"/>
  <c r="BA31" i="5"/>
  <c r="BA30" i="5"/>
  <c r="AZ33" i="5"/>
  <c r="AZ36" i="5"/>
  <c r="AZ30" i="5" s="1"/>
  <c r="X64" i="5"/>
  <c r="X65" i="5" s="1"/>
  <c r="W64" i="5"/>
  <c r="W65" i="5" s="1"/>
  <c r="BQ24" i="5"/>
  <c r="BQ25" i="5" s="1"/>
  <c r="BQ22" i="5"/>
  <c r="X62" i="5"/>
  <c r="X63" i="5" s="1"/>
  <c r="W62" i="5"/>
  <c r="W63" i="5" s="1"/>
  <c r="AZ49" i="5"/>
  <c r="BS49" i="5" s="1"/>
  <c r="BQ49" i="5"/>
  <c r="AZ62" i="5"/>
  <c r="BS62" i="5"/>
  <c r="BQ74" i="5"/>
  <c r="AZ74" i="5"/>
  <c r="BS74" i="5" s="1"/>
  <c r="K17" i="5"/>
  <c r="K18" i="5"/>
  <c r="K19" i="5"/>
  <c r="K20" i="5"/>
  <c r="U11" i="5"/>
  <c r="U12" i="5"/>
  <c r="U13" i="5"/>
  <c r="U14" i="5"/>
  <c r="U15" i="5"/>
  <c r="U16" i="5"/>
  <c r="U17" i="5"/>
  <c r="U18" i="5"/>
  <c r="U19" i="5"/>
  <c r="U20" i="5"/>
  <c r="Z11" i="5"/>
  <c r="Z12" i="5"/>
  <c r="Z13" i="5"/>
  <c r="Z14" i="5"/>
  <c r="Z15" i="5"/>
  <c r="Z16" i="5"/>
  <c r="Z17" i="5"/>
  <c r="Z18" i="5"/>
  <c r="Z19" i="5"/>
  <c r="Z20" i="5"/>
  <c r="I42" i="5"/>
  <c r="J42" i="5" s="1"/>
  <c r="K42" i="5"/>
  <c r="L42" i="5" s="1"/>
  <c r="M42" i="5"/>
  <c r="N42" i="5" s="1"/>
  <c r="I43" i="5"/>
  <c r="J43" i="5" s="1"/>
  <c r="H16" i="6" s="1"/>
  <c r="K43" i="5"/>
  <c r="L43" i="5"/>
  <c r="M43" i="5"/>
  <c r="N43" i="5"/>
  <c r="I44" i="5"/>
  <c r="J44" i="5"/>
  <c r="H17" i="6" s="1"/>
  <c r="K44" i="5"/>
  <c r="L44" i="5" s="1"/>
  <c r="M44" i="5"/>
  <c r="N44" i="5" s="1"/>
  <c r="I45" i="5"/>
  <c r="J45" i="5" s="1"/>
  <c r="H18" i="6" s="1"/>
  <c r="K45" i="5"/>
  <c r="L45" i="5"/>
  <c r="M45" i="5"/>
  <c r="N45" i="5"/>
  <c r="I46" i="5"/>
  <c r="J46" i="5"/>
  <c r="H19" i="6" s="1"/>
  <c r="K46" i="5"/>
  <c r="L46" i="5" s="1"/>
  <c r="M46" i="5"/>
  <c r="N46" i="5" s="1"/>
  <c r="I47" i="5"/>
  <c r="J47" i="5" s="1"/>
  <c r="H20" i="6" s="1"/>
  <c r="K47" i="5"/>
  <c r="L47" i="5"/>
  <c r="M47" i="5"/>
  <c r="N47" i="5"/>
  <c r="I48" i="5"/>
  <c r="J48" i="5"/>
  <c r="H21" i="6" s="1"/>
  <c r="K48" i="5"/>
  <c r="L48" i="5" s="1"/>
  <c r="M48" i="5"/>
  <c r="N48" i="5" s="1"/>
  <c r="I49" i="5"/>
  <c r="J49" i="5" s="1"/>
  <c r="H22" i="6" s="1"/>
  <c r="K49" i="5"/>
  <c r="L49" i="5"/>
  <c r="M49" i="5"/>
  <c r="N49" i="5"/>
  <c r="I50" i="5"/>
  <c r="J50" i="5"/>
  <c r="H23" i="6" s="1"/>
  <c r="K50" i="5"/>
  <c r="L50" i="5" s="1"/>
  <c r="M50" i="5"/>
  <c r="N50" i="5" s="1"/>
  <c r="I51" i="5"/>
  <c r="J51" i="5" s="1"/>
  <c r="H24" i="6" s="1"/>
  <c r="K51" i="5"/>
  <c r="L51" i="5"/>
  <c r="M51" i="5"/>
  <c r="N51" i="5"/>
  <c r="I52" i="5"/>
  <c r="J52" i="5"/>
  <c r="H25" i="6" s="1"/>
  <c r="K52" i="5"/>
  <c r="L52" i="5" s="1"/>
  <c r="M52" i="5"/>
  <c r="N52" i="5" s="1"/>
  <c r="I53" i="5"/>
  <c r="J53" i="5" s="1"/>
  <c r="H26" i="6" s="1"/>
  <c r="K53" i="5"/>
  <c r="L53" i="5"/>
  <c r="M53" i="5"/>
  <c r="N53" i="5"/>
  <c r="I54" i="5"/>
  <c r="J54" i="5"/>
  <c r="H27" i="6" s="1"/>
  <c r="K54" i="5"/>
  <c r="L54" i="5" s="1"/>
  <c r="M54" i="5"/>
  <c r="N54" i="5" s="1"/>
  <c r="I55" i="5"/>
  <c r="J55" i="5" s="1"/>
  <c r="H28" i="6" s="1"/>
  <c r="K55" i="5"/>
  <c r="L55" i="5"/>
  <c r="M55" i="5"/>
  <c r="N55" i="5"/>
  <c r="I56" i="5"/>
  <c r="J56" i="5"/>
  <c r="H29" i="6" s="1"/>
  <c r="K56" i="5"/>
  <c r="L56" i="5" s="1"/>
  <c r="M56" i="5"/>
  <c r="N56" i="5" s="1"/>
  <c r="F61" i="5"/>
  <c r="G61" i="5" s="1"/>
  <c r="H61" i="5" s="1"/>
  <c r="I61" i="5" s="1"/>
  <c r="J61" i="5" s="1"/>
  <c r="K61" i="5" s="1"/>
  <c r="L61" i="5" s="1"/>
  <c r="M61" i="5" s="1"/>
  <c r="N61" i="5" s="1"/>
  <c r="O61" i="5" s="1"/>
  <c r="P61" i="5" s="1"/>
  <c r="Q61" i="5" s="1"/>
  <c r="R61" i="5" s="1"/>
  <c r="S61" i="5" s="1"/>
  <c r="T61" i="5" s="1"/>
  <c r="U61" i="5" s="1"/>
  <c r="V61" i="5" s="1"/>
  <c r="AZ24" i="5"/>
  <c r="AZ18" i="5"/>
  <c r="BP22" i="5"/>
  <c r="BO22" i="5"/>
  <c r="BN22" i="5"/>
  <c r="BM22" i="5"/>
  <c r="BL22" i="5"/>
  <c r="BK22" i="5"/>
  <c r="BJ22" i="5"/>
  <c r="BI22" i="5"/>
  <c r="BH22" i="5"/>
  <c r="BG22" i="5"/>
  <c r="BF22" i="5"/>
  <c r="BE22" i="5"/>
  <c r="BD22" i="5"/>
  <c r="BC22" i="5"/>
  <c r="BB22" i="5"/>
  <c r="BA22" i="5"/>
  <c r="BE18" i="5"/>
  <c r="BQ19" i="5"/>
  <c r="BP19" i="5"/>
  <c r="BO19" i="5"/>
  <c r="BN19" i="5"/>
  <c r="BM19" i="5"/>
  <c r="BL19" i="5"/>
  <c r="BK19" i="5"/>
  <c r="BJ19" i="5"/>
  <c r="BI19" i="5"/>
  <c r="BH19" i="5"/>
  <c r="BG19" i="5"/>
  <c r="BF19" i="5"/>
  <c r="BE19" i="5"/>
  <c r="BD19" i="5"/>
  <c r="BC19" i="5"/>
  <c r="BB19" i="5"/>
  <c r="BA19" i="5"/>
  <c r="BQ21" i="5"/>
  <c r="BP21" i="5"/>
  <c r="BO21" i="5"/>
  <c r="BN21" i="5"/>
  <c r="BM21" i="5"/>
  <c r="BL21" i="5"/>
  <c r="BK21" i="5"/>
  <c r="BJ21" i="5"/>
  <c r="BI21" i="5"/>
  <c r="BH21" i="5"/>
  <c r="BG21" i="5"/>
  <c r="BF21" i="5"/>
  <c r="BE21" i="5"/>
  <c r="BD21" i="5"/>
  <c r="BC21" i="5"/>
  <c r="BB21" i="5"/>
  <c r="BA21" i="5"/>
  <c r="AZ21" i="5"/>
  <c r="BQ18" i="5"/>
  <c r="BP18" i="5"/>
  <c r="BO18" i="5"/>
  <c r="BN18" i="5"/>
  <c r="BM18" i="5"/>
  <c r="BL18" i="5"/>
  <c r="BK18" i="5"/>
  <c r="BJ18" i="5"/>
  <c r="BI18" i="5"/>
  <c r="BH18" i="5"/>
  <c r="BG18" i="5"/>
  <c r="BF18" i="5"/>
  <c r="BD18" i="5"/>
  <c r="BC18" i="5"/>
  <c r="BB18" i="5"/>
  <c r="BA18" i="5"/>
  <c r="BS85" i="5"/>
  <c r="BS109" i="5"/>
  <c r="BS61" i="5"/>
  <c r="BS97" i="5"/>
  <c r="BS133" i="5"/>
  <c r="BS121" i="5"/>
  <c r="BS48" i="5"/>
  <c r="BS73" i="5"/>
  <c r="AZ25" i="5"/>
  <c r="BS25" i="5" s="1"/>
  <c r="BN74" i="5"/>
  <c r="BJ74" i="5"/>
  <c r="BF74" i="5"/>
  <c r="BB74" i="5"/>
  <c r="BM74" i="5"/>
  <c r="BI74" i="5"/>
  <c r="BE74" i="5"/>
  <c r="BA74" i="5"/>
  <c r="BH74" i="5"/>
  <c r="BP74" i="5"/>
  <c r="BL74" i="5"/>
  <c r="BO74" i="5"/>
  <c r="BK74" i="5"/>
  <c r="BK73" i="5"/>
  <c r="BG74" i="5"/>
  <c r="BC74" i="5"/>
  <c r="BD74" i="5"/>
  <c r="BO98" i="5"/>
  <c r="BO97" i="5"/>
  <c r="BK98" i="5"/>
  <c r="BK97" i="5"/>
  <c r="BG98" i="5"/>
  <c r="BG97" i="5"/>
  <c r="BC98" i="5"/>
  <c r="BC97" i="5"/>
  <c r="BN98" i="5"/>
  <c r="BN97" i="5"/>
  <c r="BJ98" i="5"/>
  <c r="BJ97" i="5"/>
  <c r="BF98" i="5"/>
  <c r="BF97" i="5"/>
  <c r="BB98" i="5"/>
  <c r="BB97" i="5"/>
  <c r="BM98" i="5"/>
  <c r="BM97" i="5"/>
  <c r="BI98" i="5"/>
  <c r="BI97" i="5"/>
  <c r="BE98" i="5"/>
  <c r="BE97" i="5"/>
  <c r="BA98" i="5"/>
  <c r="BA97" i="5"/>
  <c r="BA99" i="5"/>
  <c r="BA96" i="5" s="1"/>
  <c r="BP98" i="5"/>
  <c r="BP97" i="5"/>
  <c r="BL98" i="5"/>
  <c r="BL97" i="5"/>
  <c r="BL99" i="5"/>
  <c r="BL93" i="5" s="1"/>
  <c r="BH98" i="5"/>
  <c r="BH97" i="5"/>
  <c r="BH99" i="5"/>
  <c r="BH93" i="5"/>
  <c r="BD98" i="5"/>
  <c r="BD97" i="5"/>
  <c r="BD99" i="5"/>
  <c r="BN49" i="5"/>
  <c r="BN48" i="5"/>
  <c r="BJ49" i="5"/>
  <c r="BJ48" i="5"/>
  <c r="BF49" i="5"/>
  <c r="BF48" i="5"/>
  <c r="BB49" i="5"/>
  <c r="BB48" i="5"/>
  <c r="BP49" i="5"/>
  <c r="BP48" i="5"/>
  <c r="BL49" i="5"/>
  <c r="BL48" i="5"/>
  <c r="BH49" i="5"/>
  <c r="BH48" i="5"/>
  <c r="BD49" i="5"/>
  <c r="BD48" i="5"/>
  <c r="BO49" i="5"/>
  <c r="BO48" i="5"/>
  <c r="BO50" i="5"/>
  <c r="BO47" i="5" s="1"/>
  <c r="BK49" i="5"/>
  <c r="BK48" i="5"/>
  <c r="BK50" i="5"/>
  <c r="BK47" i="5" s="1"/>
  <c r="BG49" i="5"/>
  <c r="BG48" i="5"/>
  <c r="BG50" i="5"/>
  <c r="BG47" i="5" s="1"/>
  <c r="BC49" i="5"/>
  <c r="BC48" i="5"/>
  <c r="BC50" i="5"/>
  <c r="BC47" i="5" s="1"/>
  <c r="BA49" i="5"/>
  <c r="BA48" i="5"/>
  <c r="BA50" i="5"/>
  <c r="BA47" i="5" s="1"/>
  <c r="BM49" i="5"/>
  <c r="BM48" i="5"/>
  <c r="BM50" i="5"/>
  <c r="BM44" i="5" s="1"/>
  <c r="BI49" i="5"/>
  <c r="BI48" i="5"/>
  <c r="BI50" i="5"/>
  <c r="BI47" i="5" s="1"/>
  <c r="BE49" i="5"/>
  <c r="BE48" i="5"/>
  <c r="BE50" i="5"/>
  <c r="BE47" i="5" s="1"/>
  <c r="BO73" i="5"/>
  <c r="BG73" i="5"/>
  <c r="BN73" i="5"/>
  <c r="BM73" i="5"/>
  <c r="BI73" i="5"/>
  <c r="BE73" i="5"/>
  <c r="BP73" i="5"/>
  <c r="BF73" i="5"/>
  <c r="BO62" i="5"/>
  <c r="BO61" i="5"/>
  <c r="BK62" i="5"/>
  <c r="BK61" i="5"/>
  <c r="BG62" i="5"/>
  <c r="BG61" i="5"/>
  <c r="BC62" i="5"/>
  <c r="BC61" i="5"/>
  <c r="BL73" i="5"/>
  <c r="BD73" i="5"/>
  <c r="BN62" i="5"/>
  <c r="BN61" i="5"/>
  <c r="BJ62" i="5"/>
  <c r="BJ61" i="5"/>
  <c r="BF62" i="5"/>
  <c r="BF61" i="5"/>
  <c r="BB62" i="5"/>
  <c r="BB61" i="5"/>
  <c r="BA62" i="5"/>
  <c r="BA61" i="5"/>
  <c r="BA63" i="5"/>
  <c r="BA56" i="5"/>
  <c r="BJ73" i="5"/>
  <c r="BJ75" i="5"/>
  <c r="BJ69" i="5" s="1"/>
  <c r="BC73" i="5"/>
  <c r="BM62" i="5"/>
  <c r="BM61" i="5"/>
  <c r="BI62" i="5"/>
  <c r="BI61" i="5"/>
  <c r="BE62" i="5"/>
  <c r="BE61" i="5"/>
  <c r="BH73" i="5"/>
  <c r="BH75" i="5"/>
  <c r="BB73" i="5"/>
  <c r="BA73" i="5"/>
  <c r="BA75" i="5"/>
  <c r="BA69" i="5" s="1"/>
  <c r="BP62" i="5"/>
  <c r="BP61" i="5"/>
  <c r="BL62" i="5"/>
  <c r="BL61" i="5"/>
  <c r="BH62" i="5"/>
  <c r="BH61" i="5"/>
  <c r="BD62" i="5"/>
  <c r="BD61" i="5"/>
  <c r="BD63" i="5"/>
  <c r="BD56" i="5" s="1"/>
  <c r="BP122" i="5"/>
  <c r="BP121" i="5"/>
  <c r="BL122" i="5"/>
  <c r="BL121" i="5"/>
  <c r="BH122" i="5"/>
  <c r="BH121" i="5"/>
  <c r="BD122" i="5"/>
  <c r="BD121" i="5"/>
  <c r="BO122" i="5"/>
  <c r="BO121" i="5"/>
  <c r="BK122" i="5"/>
  <c r="BK121" i="5"/>
  <c r="BG122" i="5"/>
  <c r="BG121" i="5"/>
  <c r="BC122" i="5"/>
  <c r="BC121" i="5"/>
  <c r="BN122" i="5"/>
  <c r="BN121" i="5"/>
  <c r="BJ122" i="5"/>
  <c r="BJ121" i="5"/>
  <c r="BF122" i="5"/>
  <c r="BF121" i="5"/>
  <c r="BB122" i="5"/>
  <c r="BB121" i="5"/>
  <c r="BM122" i="5"/>
  <c r="BM121" i="5"/>
  <c r="BM123" i="5"/>
  <c r="BI122" i="5"/>
  <c r="BI121" i="5"/>
  <c r="BE122" i="5"/>
  <c r="BE121" i="5"/>
  <c r="BA122" i="5"/>
  <c r="BA121" i="5"/>
  <c r="BA123" i="5"/>
  <c r="BA120" i="5" s="1"/>
  <c r="BN110" i="5"/>
  <c r="BN109" i="5"/>
  <c r="BJ110" i="5"/>
  <c r="BJ109" i="5"/>
  <c r="BF110" i="5"/>
  <c r="BF109" i="5"/>
  <c r="BB110" i="5"/>
  <c r="BB109" i="5"/>
  <c r="BM110" i="5"/>
  <c r="BM109" i="5"/>
  <c r="BI110" i="5"/>
  <c r="BI109" i="5"/>
  <c r="BE110" i="5"/>
  <c r="BE109" i="5"/>
  <c r="BA110" i="5"/>
  <c r="BA109" i="5"/>
  <c r="BA111" i="5"/>
  <c r="BA105" i="5"/>
  <c r="BP110" i="5"/>
  <c r="BP109" i="5"/>
  <c r="BL110" i="5"/>
  <c r="BL109" i="5"/>
  <c r="BH110" i="5"/>
  <c r="BH109" i="5"/>
  <c r="BD110" i="5"/>
  <c r="BD109" i="5"/>
  <c r="BO110" i="5"/>
  <c r="BO109" i="5"/>
  <c r="BO111" i="5"/>
  <c r="BK110" i="5"/>
  <c r="BK109" i="5"/>
  <c r="BK111" i="5"/>
  <c r="BK105" i="5" s="1"/>
  <c r="BG110" i="5"/>
  <c r="BG109" i="5"/>
  <c r="BG111" i="5"/>
  <c r="BC110" i="5"/>
  <c r="BC109" i="5"/>
  <c r="BC111" i="5"/>
  <c r="BO134" i="5"/>
  <c r="BO133" i="5"/>
  <c r="BK134" i="5"/>
  <c r="BK133" i="5"/>
  <c r="BG134" i="5"/>
  <c r="BG133" i="5"/>
  <c r="BC134" i="5"/>
  <c r="BC133" i="5"/>
  <c r="BN134" i="5"/>
  <c r="BN133" i="5"/>
  <c r="BJ134" i="5"/>
  <c r="BJ133" i="5"/>
  <c r="BF134" i="5"/>
  <c r="BF133" i="5"/>
  <c r="BB134" i="5"/>
  <c r="BB133" i="5"/>
  <c r="BM134" i="5"/>
  <c r="BM133" i="5"/>
  <c r="BI134" i="5"/>
  <c r="BI133" i="5"/>
  <c r="BE134" i="5"/>
  <c r="BE133" i="5"/>
  <c r="BA134" i="5"/>
  <c r="BA133" i="5"/>
  <c r="BA135" i="5"/>
  <c r="BP134" i="5"/>
  <c r="BP133" i="5"/>
  <c r="BL134" i="5"/>
  <c r="BL133" i="5"/>
  <c r="BL135" i="5"/>
  <c r="BL129" i="5" s="1"/>
  <c r="BH134" i="5"/>
  <c r="BH133" i="5"/>
  <c r="BH135" i="5"/>
  <c r="BD134" i="5"/>
  <c r="BD133" i="5"/>
  <c r="BD135" i="5"/>
  <c r="BL86" i="5"/>
  <c r="BL85" i="5"/>
  <c r="BD86" i="5"/>
  <c r="BD85" i="5"/>
  <c r="BO86" i="5"/>
  <c r="BO85" i="5"/>
  <c r="BK86" i="5"/>
  <c r="BK85" i="5"/>
  <c r="BG86" i="5"/>
  <c r="BG85" i="5"/>
  <c r="BC86" i="5"/>
  <c r="BC85" i="5"/>
  <c r="BN86" i="5"/>
  <c r="BN85" i="5"/>
  <c r="BJ86" i="5"/>
  <c r="BJ85" i="5"/>
  <c r="BF86" i="5"/>
  <c r="BF85" i="5"/>
  <c r="BB86" i="5"/>
  <c r="BB85" i="5"/>
  <c r="BA86" i="5"/>
  <c r="BA85" i="5"/>
  <c r="BA87" i="5"/>
  <c r="BM86" i="5"/>
  <c r="BM85" i="5"/>
  <c r="BI86" i="5"/>
  <c r="BI85" i="5"/>
  <c r="BE86" i="5"/>
  <c r="BE85" i="5"/>
  <c r="BE87" i="5"/>
  <c r="BE81" i="5"/>
  <c r="BP86" i="5"/>
  <c r="BP85" i="5"/>
  <c r="BH86" i="5"/>
  <c r="BH85" i="5"/>
  <c r="BL75" i="5"/>
  <c r="BL63" i="5"/>
  <c r="BL56" i="5" s="1"/>
  <c r="BF75" i="5"/>
  <c r="BF69" i="5"/>
  <c r="K79" i="5"/>
  <c r="BE123" i="5"/>
  <c r="BE120" i="5"/>
  <c r="BE125" i="5"/>
  <c r="BH63" i="5"/>
  <c r="BH60" i="5" s="1"/>
  <c r="BO75" i="5"/>
  <c r="BO69" i="5" s="1"/>
  <c r="T79" i="5"/>
  <c r="BI123" i="5"/>
  <c r="BI117" i="5" s="1"/>
  <c r="BB75" i="5"/>
  <c r="BB69" i="5" s="1"/>
  <c r="G79" i="5"/>
  <c r="BB63" i="5"/>
  <c r="BB60" i="5"/>
  <c r="G77" i="5"/>
  <c r="BH87" i="5"/>
  <c r="BH84" i="5" s="1"/>
  <c r="M85" i="5"/>
  <c r="BM87" i="5"/>
  <c r="BM81" i="5"/>
  <c r="R83" i="5"/>
  <c r="BB87" i="5"/>
  <c r="BB81" i="5"/>
  <c r="BJ87" i="5"/>
  <c r="BJ81" i="5" s="1"/>
  <c r="BK87" i="5"/>
  <c r="BK81" i="5" s="1"/>
  <c r="BD137" i="5"/>
  <c r="BD136" i="5"/>
  <c r="BD129" i="5"/>
  <c r="I99" i="5"/>
  <c r="BD132" i="5"/>
  <c r="I101" i="5"/>
  <c r="BA132" i="5"/>
  <c r="F101" i="5"/>
  <c r="BA129" i="5"/>
  <c r="F99" i="5"/>
  <c r="BA137" i="5"/>
  <c r="BA136" i="5"/>
  <c r="BB135" i="5"/>
  <c r="BB129" i="5"/>
  <c r="BC135" i="5"/>
  <c r="BC113" i="5"/>
  <c r="BC112" i="5"/>
  <c r="BC105" i="5"/>
  <c r="H91" i="5"/>
  <c r="BC108" i="5"/>
  <c r="H93" i="5"/>
  <c r="BD111" i="5"/>
  <c r="F91" i="5"/>
  <c r="BA112" i="5"/>
  <c r="BA108" i="5"/>
  <c r="F93" i="5"/>
  <c r="BA113" i="5"/>
  <c r="BB111" i="5"/>
  <c r="BB105" i="5" s="1"/>
  <c r="F97" i="5"/>
  <c r="BA125" i="5"/>
  <c r="BA117" i="5"/>
  <c r="F95" i="5"/>
  <c r="BA124" i="5"/>
  <c r="BB123" i="5"/>
  <c r="BC123" i="5"/>
  <c r="BD123" i="5"/>
  <c r="BD117" i="5"/>
  <c r="I75" i="5"/>
  <c r="I77" i="5"/>
  <c r="F79" i="5"/>
  <c r="F81" i="5"/>
  <c r="BA76" i="5"/>
  <c r="BA77" i="5"/>
  <c r="BI63" i="5"/>
  <c r="BA65" i="5"/>
  <c r="F75" i="5"/>
  <c r="BA64" i="5"/>
  <c r="BA60" i="5"/>
  <c r="F77" i="5"/>
  <c r="BN63" i="5"/>
  <c r="BG63" i="5"/>
  <c r="BP75" i="5"/>
  <c r="BQ75" i="5"/>
  <c r="BQ69" i="5" s="1"/>
  <c r="BN75" i="5"/>
  <c r="BN69" i="5"/>
  <c r="BE64" i="5"/>
  <c r="BE65" i="5"/>
  <c r="J73" i="5"/>
  <c r="J71" i="5"/>
  <c r="BE52" i="5"/>
  <c r="BE51" i="5"/>
  <c r="H73" i="5"/>
  <c r="H71" i="5"/>
  <c r="BC52" i="5"/>
  <c r="BC51" i="5"/>
  <c r="BC64" i="5"/>
  <c r="BC65" i="5"/>
  <c r="BD50" i="5"/>
  <c r="BD44" i="5" s="1"/>
  <c r="BB50" i="5"/>
  <c r="BB47" i="5" s="1"/>
  <c r="BD101" i="5"/>
  <c r="BD100" i="5"/>
  <c r="BD93" i="5"/>
  <c r="I87" i="5"/>
  <c r="BD96" i="5"/>
  <c r="I89" i="5"/>
  <c r="F89" i="5"/>
  <c r="BA101" i="5"/>
  <c r="BA93" i="5"/>
  <c r="F87" i="5"/>
  <c r="BA100" i="5"/>
  <c r="BB99" i="5"/>
  <c r="BC99" i="5"/>
  <c r="BC93" i="5" s="1"/>
  <c r="BP87" i="5"/>
  <c r="BQ87" i="5"/>
  <c r="BQ81" i="5"/>
  <c r="BA89" i="5"/>
  <c r="BA84" i="5"/>
  <c r="F85" i="5"/>
  <c r="BA81" i="5"/>
  <c r="F83" i="5"/>
  <c r="BA88" i="5"/>
  <c r="BN87" i="5"/>
  <c r="BO87" i="5"/>
  <c r="BO81" i="5" s="1"/>
  <c r="BH137" i="5"/>
  <c r="BH136" i="5"/>
  <c r="BH129" i="5"/>
  <c r="M99" i="5"/>
  <c r="BH132" i="5"/>
  <c r="M101" i="5"/>
  <c r="BE135" i="5"/>
  <c r="BE129" i="5" s="1"/>
  <c r="BF135" i="5"/>
  <c r="BF129" i="5"/>
  <c r="BG135" i="5"/>
  <c r="BG113" i="5"/>
  <c r="BG112" i="5"/>
  <c r="BG105" i="5"/>
  <c r="L91" i="5"/>
  <c r="BG108" i="5"/>
  <c r="L93" i="5"/>
  <c r="BH111" i="5"/>
  <c r="BH105" i="5" s="1"/>
  <c r="BE111" i="5"/>
  <c r="BF111" i="5"/>
  <c r="BF105" i="5" s="1"/>
  <c r="BF123" i="5"/>
  <c r="BG123" i="5"/>
  <c r="BG117" i="5" s="1"/>
  <c r="BH123" i="5"/>
  <c r="M77" i="5"/>
  <c r="M75" i="5"/>
  <c r="BM63" i="5"/>
  <c r="BD75" i="5"/>
  <c r="BD69" i="5" s="1"/>
  <c r="BK63" i="5"/>
  <c r="BE75" i="5"/>
  <c r="BG75" i="5"/>
  <c r="BI64" i="5"/>
  <c r="BI65" i="5"/>
  <c r="N73" i="5"/>
  <c r="N71" i="5"/>
  <c r="BI52" i="5"/>
  <c r="BI51" i="5"/>
  <c r="L73" i="5"/>
  <c r="L71" i="5"/>
  <c r="BG52" i="5"/>
  <c r="BG51" i="5"/>
  <c r="BG64" i="5"/>
  <c r="BG65" i="5"/>
  <c r="BH50" i="5"/>
  <c r="BH47" i="5" s="1"/>
  <c r="BF50" i="5"/>
  <c r="BF47" i="5" s="1"/>
  <c r="BH101" i="5"/>
  <c r="BH100" i="5"/>
  <c r="M87" i="5"/>
  <c r="M89" i="5"/>
  <c r="BE99" i="5"/>
  <c r="BF99" i="5"/>
  <c r="BF93" i="5" s="1"/>
  <c r="BG99" i="5"/>
  <c r="BG93" i="5" s="1"/>
  <c r="BE89" i="5"/>
  <c r="J83" i="5"/>
  <c r="J85" i="5"/>
  <c r="BE88" i="5"/>
  <c r="BB89" i="5"/>
  <c r="G83" i="5"/>
  <c r="G85" i="5"/>
  <c r="BB88" i="5"/>
  <c r="BC87" i="5"/>
  <c r="BC81" i="5" s="1"/>
  <c r="BD87" i="5"/>
  <c r="BD81" i="5" s="1"/>
  <c r="BL137" i="5"/>
  <c r="Q99" i="5"/>
  <c r="Q101" i="5"/>
  <c r="BL136" i="5"/>
  <c r="BI135" i="5"/>
  <c r="BI129" i="5"/>
  <c r="BJ135" i="5"/>
  <c r="BK135" i="5"/>
  <c r="BK129" i="5" s="1"/>
  <c r="BK113" i="5"/>
  <c r="P91" i="5"/>
  <c r="P93" i="5"/>
  <c r="BK112" i="5"/>
  <c r="BL111" i="5"/>
  <c r="BL105" i="5" s="1"/>
  <c r="BI111" i="5"/>
  <c r="BI105" i="5"/>
  <c r="BJ111" i="5"/>
  <c r="BI125" i="5"/>
  <c r="N95" i="5"/>
  <c r="N97" i="5"/>
  <c r="BI124" i="5"/>
  <c r="BJ123" i="5"/>
  <c r="BJ117" i="5" s="1"/>
  <c r="BK123" i="5"/>
  <c r="BK117" i="5" s="1"/>
  <c r="BL123" i="5"/>
  <c r="BL117" i="5"/>
  <c r="Q75" i="5"/>
  <c r="Q77" i="5"/>
  <c r="BH77" i="5"/>
  <c r="BH69" i="5"/>
  <c r="M79" i="5"/>
  <c r="BH72" i="5"/>
  <c r="M81" i="5"/>
  <c r="BH76" i="5"/>
  <c r="BC75" i="5"/>
  <c r="BF63" i="5"/>
  <c r="BF60" i="5" s="1"/>
  <c r="BL77" i="5"/>
  <c r="BL69" i="5"/>
  <c r="Q79" i="5"/>
  <c r="BL72" i="5"/>
  <c r="Q81" i="5"/>
  <c r="BL76" i="5"/>
  <c r="BO63" i="5"/>
  <c r="BI75" i="5"/>
  <c r="BI69" i="5" s="1"/>
  <c r="BK75" i="5"/>
  <c r="BM64" i="5"/>
  <c r="BM65" i="5"/>
  <c r="R73" i="5"/>
  <c r="R71" i="5"/>
  <c r="BM52" i="5"/>
  <c r="BM51" i="5"/>
  <c r="P73" i="5"/>
  <c r="P71" i="5"/>
  <c r="BK52" i="5"/>
  <c r="BK51" i="5"/>
  <c r="BK64" i="5"/>
  <c r="BK65" i="5"/>
  <c r="BL50" i="5"/>
  <c r="BL47" i="5" s="1"/>
  <c r="BJ50" i="5"/>
  <c r="BJ44" i="5" s="1"/>
  <c r="BL101" i="5"/>
  <c r="Q87" i="5"/>
  <c r="Q89" i="5"/>
  <c r="BL100" i="5"/>
  <c r="BI99" i="5"/>
  <c r="BI93" i="5" s="1"/>
  <c r="BJ99" i="5"/>
  <c r="BK99" i="5"/>
  <c r="BK93" i="5" s="1"/>
  <c r="BI87" i="5"/>
  <c r="BF87" i="5"/>
  <c r="BG87" i="5"/>
  <c r="BG81" i="5"/>
  <c r="BL87" i="5"/>
  <c r="BP135" i="5"/>
  <c r="BP129" i="5" s="1"/>
  <c r="BQ135" i="5"/>
  <c r="BM135" i="5"/>
  <c r="BM129" i="5" s="1"/>
  <c r="BN135" i="5"/>
  <c r="BN129" i="5" s="1"/>
  <c r="BO135" i="5"/>
  <c r="BO129" i="5"/>
  <c r="BO113" i="5"/>
  <c r="BO105" i="5"/>
  <c r="T91" i="5"/>
  <c r="BO108" i="5"/>
  <c r="T93" i="5"/>
  <c r="BO112" i="5"/>
  <c r="BP111" i="5"/>
  <c r="BQ111" i="5"/>
  <c r="BQ105" i="5" s="1"/>
  <c r="BM111" i="5"/>
  <c r="BN111" i="5"/>
  <c r="BN105" i="5" s="1"/>
  <c r="BM125" i="5"/>
  <c r="BM117" i="5"/>
  <c r="R95" i="5"/>
  <c r="BM120" i="5"/>
  <c r="R97" i="5"/>
  <c r="BM124" i="5"/>
  <c r="BN123" i="5"/>
  <c r="BO123" i="5"/>
  <c r="BO117" i="5"/>
  <c r="BP123" i="5"/>
  <c r="BQ123" i="5"/>
  <c r="BQ117" i="5" s="1"/>
  <c r="BQ63" i="5"/>
  <c r="BQ60" i="5" s="1"/>
  <c r="BP63" i="5"/>
  <c r="BE63" i="5"/>
  <c r="BJ77" i="5"/>
  <c r="BJ76" i="5"/>
  <c r="O79" i="5"/>
  <c r="O81" i="5"/>
  <c r="BJ63" i="5"/>
  <c r="BC63" i="5"/>
  <c r="BC56" i="5" s="1"/>
  <c r="BF77" i="5"/>
  <c r="BF76" i="5"/>
  <c r="BF72" i="5"/>
  <c r="K81" i="5"/>
  <c r="BM75" i="5"/>
  <c r="BO77" i="5"/>
  <c r="BA51" i="5"/>
  <c r="F73" i="5"/>
  <c r="F71" i="5"/>
  <c r="BA52" i="5"/>
  <c r="T73" i="5"/>
  <c r="T71" i="5"/>
  <c r="BO52" i="5"/>
  <c r="BO51" i="5"/>
  <c r="BO64" i="5"/>
  <c r="BO65" i="5"/>
  <c r="BP50" i="5"/>
  <c r="BP47" i="5" s="1"/>
  <c r="BQ50" i="5"/>
  <c r="BQ44" i="5" s="1"/>
  <c r="BN50" i="5"/>
  <c r="BN47" i="5"/>
  <c r="BP99" i="5"/>
  <c r="BQ99" i="5"/>
  <c r="BQ93" i="5" s="1"/>
  <c r="BM99" i="5"/>
  <c r="BN99" i="5"/>
  <c r="BO99" i="5"/>
  <c r="BB72" i="5"/>
  <c r="G81" i="5"/>
  <c r="G75" i="5"/>
  <c r="BB76" i="5"/>
  <c r="BB77" i="5"/>
  <c r="J97" i="5"/>
  <c r="BE124" i="5"/>
  <c r="J95" i="5"/>
  <c r="BO76" i="5"/>
  <c r="T81" i="5"/>
  <c r="BM88" i="5"/>
  <c r="BM84" i="5"/>
  <c r="R85" i="5"/>
  <c r="BM89" i="5"/>
  <c r="BH89" i="5"/>
  <c r="M83" i="5"/>
  <c r="BH88" i="5"/>
  <c r="BQ101" i="5"/>
  <c r="BQ100" i="5"/>
  <c r="V87" i="5"/>
  <c r="V89" i="5"/>
  <c r="U73" i="5"/>
  <c r="BP44" i="5"/>
  <c r="U71" i="5"/>
  <c r="BP52" i="5"/>
  <c r="BP51" i="5"/>
  <c r="BP64" i="5"/>
  <c r="BP65" i="5"/>
  <c r="H75" i="5"/>
  <c r="H77" i="5"/>
  <c r="V77" i="5"/>
  <c r="V75" i="5"/>
  <c r="BN125" i="5"/>
  <c r="BN117" i="5"/>
  <c r="S95" i="5"/>
  <c r="BN120" i="5"/>
  <c r="S97" i="5"/>
  <c r="BN124" i="5"/>
  <c r="BP113" i="5"/>
  <c r="BP105" i="5"/>
  <c r="U91" i="5"/>
  <c r="BP108" i="5"/>
  <c r="U93" i="5"/>
  <c r="BP112" i="5"/>
  <c r="BQ137" i="5"/>
  <c r="BQ136" i="5"/>
  <c r="BQ129" i="5"/>
  <c r="V99" i="5"/>
  <c r="BQ132" i="5"/>
  <c r="V101" i="5"/>
  <c r="BF89" i="5"/>
  <c r="BF81" i="5"/>
  <c r="K83" i="5"/>
  <c r="BF84" i="5"/>
  <c r="K85" i="5"/>
  <c r="BF88" i="5"/>
  <c r="BJ65" i="5"/>
  <c r="O73" i="5"/>
  <c r="O71" i="5"/>
  <c r="BJ52" i="5"/>
  <c r="BJ51" i="5"/>
  <c r="BJ64" i="5"/>
  <c r="BO56" i="5"/>
  <c r="T75" i="5"/>
  <c r="BO60" i="5"/>
  <c r="T77" i="5"/>
  <c r="BJ113" i="5"/>
  <c r="BJ112" i="5"/>
  <c r="BJ105" i="5"/>
  <c r="O91" i="5"/>
  <c r="BJ108" i="5"/>
  <c r="O93" i="5"/>
  <c r="BJ137" i="5"/>
  <c r="BJ129" i="5"/>
  <c r="O99" i="5"/>
  <c r="BJ132" i="5"/>
  <c r="O101" i="5"/>
  <c r="BJ136" i="5"/>
  <c r="BE101" i="5"/>
  <c r="BE100" i="5"/>
  <c r="BE93" i="5"/>
  <c r="J87" i="5"/>
  <c r="BE96" i="5"/>
  <c r="J89" i="5"/>
  <c r="BE77" i="5"/>
  <c r="BE69" i="5"/>
  <c r="J79" i="5"/>
  <c r="BE72" i="5"/>
  <c r="J81" i="5"/>
  <c r="BE76" i="5"/>
  <c r="BH125" i="5"/>
  <c r="BH117" i="5"/>
  <c r="M95" i="5"/>
  <c r="BH120" i="5"/>
  <c r="M97" i="5"/>
  <c r="BH124" i="5"/>
  <c r="BE113" i="5"/>
  <c r="BE105" i="5"/>
  <c r="J91" i="5"/>
  <c r="BE108" i="5"/>
  <c r="J93" i="5"/>
  <c r="BE112" i="5"/>
  <c r="BE137" i="5"/>
  <c r="BE136" i="5"/>
  <c r="J99" i="5"/>
  <c r="J101" i="5"/>
  <c r="BP89" i="5"/>
  <c r="BP81" i="5"/>
  <c r="U83" i="5"/>
  <c r="BP84" i="5"/>
  <c r="U85" i="5"/>
  <c r="BP88" i="5"/>
  <c r="BB101" i="5"/>
  <c r="BB93" i="5"/>
  <c r="G87" i="5"/>
  <c r="BB96" i="5"/>
  <c r="G89" i="5"/>
  <c r="BB100" i="5"/>
  <c r="BQ77" i="5"/>
  <c r="BQ76" i="5"/>
  <c r="V79" i="5"/>
  <c r="V81" i="5"/>
  <c r="BI60" i="5"/>
  <c r="N77" i="5"/>
  <c r="BI56" i="5"/>
  <c r="N75" i="5"/>
  <c r="BC125" i="5"/>
  <c r="BC117" i="5"/>
  <c r="H95" i="5"/>
  <c r="BC120" i="5"/>
  <c r="H97" i="5"/>
  <c r="BC124" i="5"/>
  <c r="BC136" i="5"/>
  <c r="BC137" i="5"/>
  <c r="BC129" i="5"/>
  <c r="H99" i="5"/>
  <c r="BC132" i="5"/>
  <c r="H101" i="5"/>
  <c r="BO101" i="5"/>
  <c r="BO93" i="5"/>
  <c r="T87" i="5"/>
  <c r="BO96" i="5"/>
  <c r="T89" i="5"/>
  <c r="BO100" i="5"/>
  <c r="BP101" i="5"/>
  <c r="BP100" i="5"/>
  <c r="BP93" i="5"/>
  <c r="U87" i="5"/>
  <c r="BP96" i="5"/>
  <c r="U89" i="5"/>
  <c r="BJ60" i="5"/>
  <c r="O77" i="5"/>
  <c r="BJ56" i="5"/>
  <c r="O75" i="5"/>
  <c r="BQ125" i="5"/>
  <c r="V95" i="5"/>
  <c r="V97" i="5"/>
  <c r="BQ124" i="5"/>
  <c r="BN113" i="5"/>
  <c r="S91" i="5"/>
  <c r="S93" i="5"/>
  <c r="BN112" i="5"/>
  <c r="BO137" i="5"/>
  <c r="T99" i="5"/>
  <c r="T101" i="5"/>
  <c r="BO136" i="5"/>
  <c r="BP137" i="5"/>
  <c r="BP136" i="5"/>
  <c r="U99" i="5"/>
  <c r="U101" i="5"/>
  <c r="BI89" i="5"/>
  <c r="BI88" i="5"/>
  <c r="BI81" i="5"/>
  <c r="N83" i="5"/>
  <c r="BI84" i="5"/>
  <c r="N85" i="5"/>
  <c r="BK101" i="5"/>
  <c r="P87" i="5"/>
  <c r="P89" i="5"/>
  <c r="BK100" i="5"/>
  <c r="Q73" i="5"/>
  <c r="Q71" i="5"/>
  <c r="BL52" i="5"/>
  <c r="BL51" i="5"/>
  <c r="BL64" i="5"/>
  <c r="BL65" i="5"/>
  <c r="K77" i="5"/>
  <c r="K75" i="5"/>
  <c r="BL125" i="5"/>
  <c r="Q95" i="5"/>
  <c r="Q97" i="5"/>
  <c r="BL124" i="5"/>
  <c r="BI113" i="5"/>
  <c r="N91" i="5"/>
  <c r="N93" i="5"/>
  <c r="BI112" i="5"/>
  <c r="BI137" i="5"/>
  <c r="N99" i="5"/>
  <c r="N101" i="5"/>
  <c r="BI136" i="5"/>
  <c r="BF65" i="5"/>
  <c r="K73" i="5"/>
  <c r="K71" i="5"/>
  <c r="BF52" i="5"/>
  <c r="BF51" i="5"/>
  <c r="BF64" i="5"/>
  <c r="BK60" i="5"/>
  <c r="P77" i="5"/>
  <c r="BK56" i="5"/>
  <c r="P75" i="5"/>
  <c r="BM56" i="5"/>
  <c r="R75" i="5"/>
  <c r="BM60" i="5"/>
  <c r="R77" i="5"/>
  <c r="BG125" i="5"/>
  <c r="L95" i="5"/>
  <c r="L97" i="5"/>
  <c r="BG124" i="5"/>
  <c r="BH113" i="5"/>
  <c r="BH112" i="5"/>
  <c r="M91" i="5"/>
  <c r="M93" i="5"/>
  <c r="BO89" i="5"/>
  <c r="T83" i="5"/>
  <c r="T85" i="5"/>
  <c r="BO88" i="5"/>
  <c r="BB64" i="5"/>
  <c r="G73" i="5"/>
  <c r="G71" i="5"/>
  <c r="BB52" i="5"/>
  <c r="BB51" i="5"/>
  <c r="BB65" i="5"/>
  <c r="BP77" i="5"/>
  <c r="BP69" i="5"/>
  <c r="U79" i="5"/>
  <c r="BP72" i="5"/>
  <c r="U81" i="5"/>
  <c r="BP76" i="5"/>
  <c r="BB125" i="5"/>
  <c r="BB117" i="5"/>
  <c r="G95" i="5"/>
  <c r="BB120" i="5"/>
  <c r="G97" i="5"/>
  <c r="BB124" i="5"/>
  <c r="BB137" i="5"/>
  <c r="G99" i="5"/>
  <c r="G101" i="5"/>
  <c r="BB136" i="5"/>
  <c r="BN101" i="5"/>
  <c r="BN100" i="5"/>
  <c r="BN93" i="5"/>
  <c r="S87" i="5"/>
  <c r="BN96" i="5"/>
  <c r="S89" i="5"/>
  <c r="BN65" i="5"/>
  <c r="S73" i="5"/>
  <c r="S71" i="5"/>
  <c r="BN52" i="5"/>
  <c r="BN51" i="5"/>
  <c r="BN64" i="5"/>
  <c r="BE60" i="5"/>
  <c r="J77" i="5"/>
  <c r="BE56" i="5"/>
  <c r="J75" i="5"/>
  <c r="BP125" i="5"/>
  <c r="BP117" i="5"/>
  <c r="U95" i="5"/>
  <c r="BP120" i="5"/>
  <c r="U97" i="5"/>
  <c r="BP124" i="5"/>
  <c r="BM113" i="5"/>
  <c r="BM112" i="5"/>
  <c r="BM105" i="5"/>
  <c r="R91" i="5"/>
  <c r="BM108" i="5"/>
  <c r="R93" i="5"/>
  <c r="BN137" i="5"/>
  <c r="S99" i="5"/>
  <c r="S101" i="5"/>
  <c r="BN136" i="5"/>
  <c r="BL89" i="5"/>
  <c r="BL81" i="5"/>
  <c r="Q83" i="5"/>
  <c r="BL84" i="5"/>
  <c r="Q85" i="5"/>
  <c r="BL88" i="5"/>
  <c r="BJ101" i="5"/>
  <c r="BJ93" i="5"/>
  <c r="O87" i="5"/>
  <c r="BJ96" i="5"/>
  <c r="O89" i="5"/>
  <c r="BJ100" i="5"/>
  <c r="BK77" i="5"/>
  <c r="BK69" i="5"/>
  <c r="P79" i="5"/>
  <c r="BK72" i="5"/>
  <c r="P81" i="5"/>
  <c r="BK76" i="5"/>
  <c r="BC77" i="5"/>
  <c r="BC69" i="5"/>
  <c r="H79" i="5"/>
  <c r="BC72" i="5"/>
  <c r="H81" i="5"/>
  <c r="BC76" i="5"/>
  <c r="BK125" i="5"/>
  <c r="P95" i="5"/>
  <c r="BK124" i="5"/>
  <c r="BK120" i="5"/>
  <c r="P97" i="5"/>
  <c r="BL113" i="5"/>
  <c r="Q91" i="5"/>
  <c r="Q93" i="5"/>
  <c r="BL112" i="5"/>
  <c r="BD89" i="5"/>
  <c r="I83" i="5"/>
  <c r="I85" i="5"/>
  <c r="BD88" i="5"/>
  <c r="BG101" i="5"/>
  <c r="L87" i="5"/>
  <c r="L89" i="5"/>
  <c r="BG100" i="5"/>
  <c r="M73" i="5"/>
  <c r="BH44" i="5"/>
  <c r="M71" i="5"/>
  <c r="BH52" i="5"/>
  <c r="BH51" i="5"/>
  <c r="BH64" i="5"/>
  <c r="BH65" i="5"/>
  <c r="BD77" i="5"/>
  <c r="I79" i="5"/>
  <c r="I81" i="5"/>
  <c r="BD76" i="5"/>
  <c r="BF125" i="5"/>
  <c r="BF117" i="5"/>
  <c r="K95" i="5"/>
  <c r="BF120" i="5"/>
  <c r="K97" i="5"/>
  <c r="BF124" i="5"/>
  <c r="BG137" i="5"/>
  <c r="BG136" i="5"/>
  <c r="BG129" i="5"/>
  <c r="L99" i="5"/>
  <c r="BG132" i="5"/>
  <c r="L101" i="5"/>
  <c r="BN89" i="5"/>
  <c r="BN81" i="5"/>
  <c r="S83" i="5"/>
  <c r="BN84" i="5"/>
  <c r="S85" i="5"/>
  <c r="BN88" i="5"/>
  <c r="I73" i="5"/>
  <c r="I71" i="5"/>
  <c r="BD52" i="5"/>
  <c r="BD51" i="5"/>
  <c r="BD64" i="5"/>
  <c r="BD65" i="5"/>
  <c r="BG60" i="5"/>
  <c r="L77" i="5"/>
  <c r="BG56" i="5"/>
  <c r="L75" i="5"/>
  <c r="BB113" i="5"/>
  <c r="G91" i="5"/>
  <c r="G93" i="5"/>
  <c r="BB112" i="5"/>
  <c r="BK89" i="5"/>
  <c r="P83" i="5"/>
  <c r="P85" i="5"/>
  <c r="BK88" i="5"/>
  <c r="BM101" i="5"/>
  <c r="BM93" i="5"/>
  <c r="R87" i="5"/>
  <c r="BM96" i="5"/>
  <c r="R89" i="5"/>
  <c r="BM100" i="5"/>
  <c r="BQ64" i="5"/>
  <c r="BQ65" i="5"/>
  <c r="V73" i="5"/>
  <c r="V71" i="5"/>
  <c r="BQ52" i="5"/>
  <c r="BQ51" i="5"/>
  <c r="BM77" i="5"/>
  <c r="BM76" i="5"/>
  <c r="BM69" i="5"/>
  <c r="R79" i="5"/>
  <c r="BM72" i="5"/>
  <c r="R81" i="5"/>
  <c r="BP56" i="5"/>
  <c r="U75" i="5"/>
  <c r="BP60" i="5"/>
  <c r="U77" i="5"/>
  <c r="BO125" i="5"/>
  <c r="T95" i="5"/>
  <c r="BO124" i="5"/>
  <c r="BO120" i="5"/>
  <c r="T97" i="5"/>
  <c r="BQ112" i="5"/>
  <c r="BQ113" i="5"/>
  <c r="V91" i="5"/>
  <c r="V93" i="5"/>
  <c r="BM137" i="5"/>
  <c r="R99" i="5"/>
  <c r="R101" i="5"/>
  <c r="BM136" i="5"/>
  <c r="BG89" i="5"/>
  <c r="L83" i="5"/>
  <c r="L85" i="5"/>
  <c r="BG88" i="5"/>
  <c r="BI101" i="5"/>
  <c r="BI100" i="5"/>
  <c r="N87" i="5"/>
  <c r="N89" i="5"/>
  <c r="BI77" i="5"/>
  <c r="BI76" i="5"/>
  <c r="N79" i="5"/>
  <c r="N81" i="5"/>
  <c r="BJ125" i="5"/>
  <c r="O95" i="5"/>
  <c r="O97" i="5"/>
  <c r="BJ124" i="5"/>
  <c r="BK137" i="5"/>
  <c r="P99" i="5"/>
  <c r="P101" i="5"/>
  <c r="BK136" i="5"/>
  <c r="BC89" i="5"/>
  <c r="H83" i="5"/>
  <c r="H85" i="5"/>
  <c r="BC88" i="5"/>
  <c r="BF101" i="5"/>
  <c r="K87" i="5"/>
  <c r="K89" i="5"/>
  <c r="BF100" i="5"/>
  <c r="BG77" i="5"/>
  <c r="BG76" i="5"/>
  <c r="BG69" i="5"/>
  <c r="L79" i="5"/>
  <c r="BG72" i="5"/>
  <c r="L81" i="5"/>
  <c r="BF113" i="5"/>
  <c r="BF112" i="5"/>
  <c r="K91" i="5"/>
  <c r="K93" i="5"/>
  <c r="BF137" i="5"/>
  <c r="K99" i="5"/>
  <c r="K101" i="5"/>
  <c r="BF136" i="5"/>
  <c r="BQ89" i="5"/>
  <c r="V83" i="5"/>
  <c r="V85" i="5"/>
  <c r="BQ88" i="5"/>
  <c r="BC101" i="5"/>
  <c r="H87" i="5"/>
  <c r="H89" i="5"/>
  <c r="BC100" i="5"/>
  <c r="BN77" i="5"/>
  <c r="S79" i="5"/>
  <c r="S81" i="5"/>
  <c r="BN76" i="5"/>
  <c r="BN60" i="5"/>
  <c r="S77" i="5"/>
  <c r="BN56" i="5"/>
  <c r="S75" i="5"/>
  <c r="BD125" i="5"/>
  <c r="I95" i="5"/>
  <c r="I97" i="5"/>
  <c r="BD124" i="5"/>
  <c r="BD113" i="5"/>
  <c r="BD112" i="5"/>
  <c r="BD105" i="5"/>
  <c r="I91" i="5"/>
  <c r="BD108" i="5"/>
  <c r="I93" i="5"/>
  <c r="BJ89" i="5"/>
  <c r="O83" i="5"/>
  <c r="O85" i="5"/>
  <c r="BJ88" i="5"/>
  <c r="J28" i="6"/>
  <c r="AY112" i="8"/>
  <c r="AY88" i="8"/>
  <c r="AY76" i="8"/>
  <c r="AY136" i="8"/>
  <c r="AY27" i="8"/>
  <c r="AY64" i="8"/>
  <c r="AY124" i="8"/>
  <c r="AY39" i="8"/>
  <c r="AY51" i="8"/>
  <c r="AY100" i="8"/>
  <c r="J16" i="6"/>
  <c r="BD120" i="5"/>
  <c r="BN72" i="5"/>
  <c r="BQ84" i="5"/>
  <c r="BF132" i="5"/>
  <c r="BF96" i="5"/>
  <c r="BJ120" i="5"/>
  <c r="BG84" i="5"/>
  <c r="BM132" i="5"/>
  <c r="BN44" i="5"/>
  <c r="BB132" i="5"/>
  <c r="BG120" i="5"/>
  <c r="BF44" i="5"/>
  <c r="BI132" i="5"/>
  <c r="BI108" i="5"/>
  <c r="BL120" i="5"/>
  <c r="BO132" i="5"/>
  <c r="BQ120" i="5"/>
  <c r="BE117" i="5"/>
  <c r="BB56" i="5"/>
  <c r="BA44" i="5"/>
  <c r="BL132" i="5"/>
  <c r="BB84" i="5"/>
  <c r="BE84" i="5"/>
  <c r="BH96" i="5"/>
  <c r="BG44" i="5"/>
  <c r="BA72" i="5"/>
  <c r="BP84" i="8"/>
  <c r="BK81" i="8"/>
  <c r="BB84" i="10"/>
  <c r="BG84" i="10"/>
  <c r="BP129" i="8"/>
  <c r="BE81" i="8"/>
  <c r="BM84" i="11"/>
  <c r="BO69" i="10"/>
  <c r="BE72" i="10"/>
  <c r="BG69" i="10"/>
  <c r="BB129" i="8"/>
  <c r="BC69" i="8"/>
  <c r="BB72" i="8"/>
  <c r="BH56" i="8"/>
  <c r="BJ72" i="8"/>
  <c r="BN69" i="11"/>
  <c r="BE93" i="8"/>
  <c r="BE56" i="8"/>
  <c r="BM56" i="8"/>
  <c r="BA93" i="8"/>
  <c r="BH105" i="8"/>
  <c r="BB93" i="10"/>
  <c r="BJ93" i="10"/>
  <c r="BN93" i="10"/>
  <c r="BD96" i="10"/>
  <c r="BL96" i="10"/>
  <c r="BP96" i="10"/>
  <c r="BH105" i="10"/>
  <c r="BL105" i="10"/>
  <c r="BC108" i="10"/>
  <c r="BA117" i="10"/>
  <c r="BQ117" i="10"/>
  <c r="BB129" i="10"/>
  <c r="BE129" i="10"/>
  <c r="BI129" i="10"/>
  <c r="BK129" i="10"/>
  <c r="BO129" i="10"/>
  <c r="BB96" i="11"/>
  <c r="BD105" i="11"/>
  <c r="BL105" i="11"/>
  <c r="BI117" i="11"/>
  <c r="BM117" i="11"/>
  <c r="BO117" i="11"/>
  <c r="BD129" i="11"/>
  <c r="BH129" i="11"/>
  <c r="BJ129" i="11"/>
  <c r="BL129" i="11"/>
  <c r="BP129" i="11"/>
  <c r="BC20" i="12"/>
  <c r="BI20" i="12"/>
  <c r="BM20" i="12"/>
  <c r="BQ20" i="12"/>
  <c r="BP32" i="12"/>
  <c r="BA47" i="12"/>
  <c r="BA44" i="12"/>
  <c r="BC47" i="12"/>
  <c r="BC44" i="12"/>
  <c r="BO47" i="12"/>
  <c r="BO44" i="12"/>
  <c r="BC60" i="12"/>
  <c r="BC56" i="12"/>
  <c r="BH72" i="12"/>
  <c r="BA81" i="12"/>
  <c r="BI84" i="12"/>
  <c r="BI93" i="12"/>
  <c r="BQ96" i="12"/>
  <c r="BO105" i="12"/>
  <c r="BQ108" i="12"/>
  <c r="BD117" i="12"/>
  <c r="BA129" i="12"/>
  <c r="BC129" i="12"/>
  <c r="BI129" i="12"/>
  <c r="BK129" i="12"/>
  <c r="BQ129" i="12"/>
  <c r="BM20" i="13"/>
  <c r="BD23" i="13"/>
  <c r="BJ23" i="13"/>
  <c r="BN23" i="13"/>
  <c r="BH32" i="13"/>
  <c r="BB35" i="13"/>
  <c r="BC44" i="13"/>
  <c r="BF44" i="13"/>
  <c r="BG47" i="13"/>
  <c r="BJ47" i="13"/>
  <c r="BG56" i="13"/>
  <c r="BO56" i="13"/>
  <c r="BM81" i="13"/>
  <c r="BG93" i="13"/>
  <c r="BN93" i="13"/>
  <c r="BK96" i="13"/>
  <c r="BI105" i="13"/>
  <c r="BG117" i="13"/>
  <c r="BH132" i="13"/>
  <c r="BB20" i="14"/>
  <c r="BD20" i="14"/>
  <c r="BF20" i="14"/>
  <c r="BH20" i="14"/>
  <c r="BJ20" i="14"/>
  <c r="BL20" i="14"/>
  <c r="BN20" i="14"/>
  <c r="BP20" i="14"/>
  <c r="BG32" i="14"/>
  <c r="BO32" i="14"/>
  <c r="BA56" i="14"/>
  <c r="BC56" i="14"/>
  <c r="BE56" i="14"/>
  <c r="BG56" i="14"/>
  <c r="BI56" i="14"/>
  <c r="BK56" i="14"/>
  <c r="BM56" i="14"/>
  <c r="BO56" i="14"/>
  <c r="BQ56" i="14"/>
  <c r="BD72" i="14"/>
  <c r="BH72" i="14"/>
  <c r="BL72" i="14"/>
  <c r="BP72" i="14"/>
  <c r="BC81" i="14"/>
  <c r="BG81" i="14"/>
  <c r="BK81" i="14"/>
  <c r="BO81" i="14"/>
  <c r="BB105" i="14"/>
  <c r="BD105" i="14"/>
  <c r="BF105" i="14"/>
  <c r="BH105" i="14"/>
  <c r="BJ105" i="14"/>
  <c r="BL105" i="14"/>
  <c r="BN105" i="14"/>
  <c r="BP105" i="14"/>
  <c r="BA117" i="14"/>
  <c r="BC117" i="14"/>
  <c r="BE117" i="14"/>
  <c r="BG117" i="14"/>
  <c r="BI117" i="14"/>
  <c r="BK117" i="14"/>
  <c r="BM117" i="14"/>
  <c r="BO117" i="14"/>
  <c r="BQ117" i="14"/>
  <c r="BB129" i="14"/>
  <c r="BD129" i="14"/>
  <c r="BF129" i="14"/>
  <c r="BH129" i="14"/>
  <c r="BJ129" i="14"/>
  <c r="BL129" i="14"/>
  <c r="BN129" i="14"/>
  <c r="BP129" i="14"/>
  <c r="BD20" i="17"/>
  <c r="BG20" i="17"/>
  <c r="BJ20" i="17"/>
  <c r="BO20" i="17"/>
  <c r="AY113" i="10"/>
  <c r="AY101" i="10"/>
  <c r="AY137" i="10"/>
  <c r="AY40" i="10"/>
  <c r="AY77" i="10"/>
  <c r="AY137" i="11"/>
  <c r="AY40" i="11"/>
  <c r="AY77" i="11"/>
  <c r="AY113" i="11"/>
  <c r="AY101" i="11"/>
  <c r="AY137" i="13"/>
  <c r="AY40" i="13"/>
  <c r="AY77" i="13"/>
  <c r="AY113" i="13"/>
  <c r="AY101" i="13"/>
  <c r="AY113" i="14"/>
  <c r="AY101" i="14"/>
  <c r="AY137" i="14"/>
  <c r="AY40" i="14"/>
  <c r="AY77" i="14"/>
  <c r="AY137" i="15"/>
  <c r="AY40" i="15"/>
  <c r="AY77" i="15"/>
  <c r="AY113" i="15"/>
  <c r="AY101" i="15"/>
  <c r="AY137" i="17"/>
  <c r="AY40" i="17"/>
  <c r="AY77" i="17"/>
  <c r="AY113" i="17"/>
  <c r="AY101" i="17"/>
  <c r="I13" i="6" l="1"/>
  <c r="I12" i="6"/>
  <c r="I10" i="6"/>
  <c r="BQ47" i="5"/>
  <c r="BJ47" i="5"/>
  <c r="BM47" i="5"/>
  <c r="BK44" i="5"/>
  <c r="BD47" i="5"/>
  <c r="BQ135" i="15"/>
  <c r="BP134" i="15"/>
  <c r="BP133" i="15" s="1"/>
  <c r="BL134" i="15"/>
  <c r="BL133" i="15" s="1"/>
  <c r="BH134" i="15"/>
  <c r="BH133" i="15" s="1"/>
  <c r="BD134" i="15"/>
  <c r="BD133" i="15" s="1"/>
  <c r="BM134" i="15"/>
  <c r="BM133" i="15" s="1"/>
  <c r="BI134" i="15"/>
  <c r="BI133" i="15" s="1"/>
  <c r="BE134" i="15"/>
  <c r="BE133" i="15" s="1"/>
  <c r="BE135" i="15" s="1"/>
  <c r="BA134" i="15"/>
  <c r="BA133" i="15" s="1"/>
  <c r="BA135" i="15" s="1"/>
  <c r="BO134" i="15"/>
  <c r="BO133" i="15" s="1"/>
  <c r="BK134" i="15"/>
  <c r="BK133" i="15" s="1"/>
  <c r="BG134" i="15"/>
  <c r="BG133" i="15" s="1"/>
  <c r="BC134" i="15"/>
  <c r="BC133" i="15" s="1"/>
  <c r="BN134" i="15"/>
  <c r="BN133" i="15" s="1"/>
  <c r="BN135" i="15" s="1"/>
  <c r="BJ134" i="15"/>
  <c r="BJ133" i="15" s="1"/>
  <c r="BJ135" i="15" s="1"/>
  <c r="BF134" i="15"/>
  <c r="BF133" i="15" s="1"/>
  <c r="BF135" i="15" s="1"/>
  <c r="BB134" i="15"/>
  <c r="BB133" i="15" s="1"/>
  <c r="BB135" i="15" s="1"/>
  <c r="AZ127" i="15"/>
  <c r="AZ115" i="15"/>
  <c r="BQ122" i="15"/>
  <c r="BS121" i="15" s="1"/>
  <c r="BS109" i="15"/>
  <c r="AZ103" i="15"/>
  <c r="BS97" i="15"/>
  <c r="AZ91" i="15"/>
  <c r="BS85" i="15"/>
  <c r="AZ79" i="15"/>
  <c r="AZ67" i="15"/>
  <c r="BQ74" i="15"/>
  <c r="BS73" i="15" s="1"/>
  <c r="BS61" i="15"/>
  <c r="AZ54" i="15"/>
  <c r="BS48" i="15"/>
  <c r="BS36" i="15"/>
  <c r="BQ25" i="15"/>
  <c r="BS24" i="15" s="1"/>
  <c r="BQ49" i="11"/>
  <c r="BS48" i="11" s="1"/>
  <c r="AZ37" i="11"/>
  <c r="BS37" i="11" s="1"/>
  <c r="AZ54" i="10"/>
  <c r="BS61" i="10"/>
  <c r="BS48" i="10"/>
  <c r="BP49" i="10" s="1"/>
  <c r="BP48" i="10" s="1"/>
  <c r="BQ50" i="10" s="1"/>
  <c r="H70" i="6"/>
  <c r="BS48" i="8"/>
  <c r="BP49" i="8" s="1"/>
  <c r="BP48" i="8" s="1"/>
  <c r="BQ50" i="8" s="1"/>
  <c r="BE49" i="8"/>
  <c r="BE48" i="8" s="1"/>
  <c r="BM49" i="8"/>
  <c r="BM48" i="8" s="1"/>
  <c r="BF49" i="8"/>
  <c r="BF48" i="8" s="1"/>
  <c r="BF50" i="8" s="1"/>
  <c r="BN49" i="8"/>
  <c r="BN48" i="8" s="1"/>
  <c r="BN50" i="8" s="1"/>
  <c r="BN44" i="8" s="1"/>
  <c r="S71" i="8" s="1"/>
  <c r="H68" i="6"/>
  <c r="BS36" i="8"/>
  <c r="BJ37" i="8" s="1"/>
  <c r="BJ36" i="8" s="1"/>
  <c r="BS24" i="11"/>
  <c r="BP25" i="11" s="1"/>
  <c r="BP24" i="11" s="1"/>
  <c r="BQ26" i="11" s="1"/>
  <c r="BQ20" i="11" s="1"/>
  <c r="V63" i="11" s="1"/>
  <c r="BA25" i="11"/>
  <c r="BA24" i="11" s="1"/>
  <c r="BA26" i="11" s="1"/>
  <c r="BC25" i="11"/>
  <c r="BC24" i="11" s="1"/>
  <c r="BE25" i="11"/>
  <c r="BE24" i="11" s="1"/>
  <c r="BG25" i="11"/>
  <c r="BG24" i="11" s="1"/>
  <c r="BI25" i="11"/>
  <c r="BI24" i="11" s="1"/>
  <c r="BK25" i="11"/>
  <c r="BK24" i="11" s="1"/>
  <c r="BM25" i="11"/>
  <c r="BM24" i="11" s="1"/>
  <c r="BO25" i="11"/>
  <c r="BO24" i="11" s="1"/>
  <c r="BB25" i="11"/>
  <c r="BB24" i="11" s="1"/>
  <c r="BB26" i="11" s="1"/>
  <c r="BD25" i="11"/>
  <c r="BD24" i="11" s="1"/>
  <c r="BD26" i="11" s="1"/>
  <c r="BF25" i="11"/>
  <c r="BF24" i="11" s="1"/>
  <c r="BF26" i="11" s="1"/>
  <c r="BH25" i="11"/>
  <c r="BH24" i="11" s="1"/>
  <c r="BH26" i="11" s="1"/>
  <c r="BJ25" i="11"/>
  <c r="BJ24" i="11" s="1"/>
  <c r="BJ26" i="11" s="1"/>
  <c r="BL25" i="11"/>
  <c r="BL24" i="11" s="1"/>
  <c r="BL26" i="11" s="1"/>
  <c r="BN25" i="11"/>
  <c r="BN24" i="11" s="1"/>
  <c r="BN26" i="11" s="1"/>
  <c r="BN23" i="11" s="1"/>
  <c r="S65" i="11" s="1"/>
  <c r="I95" i="6"/>
  <c r="BS24" i="10"/>
  <c r="I68" i="6"/>
  <c r="BN37" i="8"/>
  <c r="BN36" i="8" s="1"/>
  <c r="BM37" i="8"/>
  <c r="BM36" i="8" s="1"/>
  <c r="BP37" i="8"/>
  <c r="BP36" i="8" s="1"/>
  <c r="BO37" i="8"/>
  <c r="BO36" i="8" s="1"/>
  <c r="BO38" i="8" s="1"/>
  <c r="I41" i="6"/>
  <c r="H41" i="6"/>
  <c r="H40" i="6"/>
  <c r="BS36" i="5"/>
  <c r="BD37" i="5" s="1"/>
  <c r="BD36" i="5" s="1"/>
  <c r="AZ37" i="5"/>
  <c r="BS37" i="5" s="1"/>
  <c r="BJ37" i="5"/>
  <c r="BJ36" i="5" s="1"/>
  <c r="H15" i="6"/>
  <c r="I15" i="6"/>
  <c r="H14" i="6"/>
  <c r="H13" i="6"/>
  <c r="H12" i="6"/>
  <c r="BQ37" i="10"/>
  <c r="BS36" i="10" s="1"/>
  <c r="BS24" i="5"/>
  <c r="H10" i="6"/>
  <c r="BM25" i="10"/>
  <c r="BM24" i="10" s="1"/>
  <c r="BI25" i="10"/>
  <c r="BI24" i="10" s="1"/>
  <c r="BE25" i="10"/>
  <c r="BE24" i="10" s="1"/>
  <c r="BA25" i="10"/>
  <c r="BA24" i="10" s="1"/>
  <c r="BA26" i="10" s="1"/>
  <c r="BN25" i="10"/>
  <c r="BN24" i="10" s="1"/>
  <c r="BN26" i="10" s="1"/>
  <c r="BJ25" i="10"/>
  <c r="BJ24" i="10" s="1"/>
  <c r="BJ26" i="10" s="1"/>
  <c r="BF25" i="10"/>
  <c r="BF24" i="10" s="1"/>
  <c r="BF26" i="10" s="1"/>
  <c r="BD25" i="10"/>
  <c r="BD24" i="10" s="1"/>
  <c r="BP25" i="10"/>
  <c r="BP24" i="10" s="1"/>
  <c r="BK25" i="10"/>
  <c r="BK24" i="10" s="1"/>
  <c r="BK26" i="10" s="1"/>
  <c r="BC25" i="10"/>
  <c r="BC24" i="10" s="1"/>
  <c r="BL25" i="10"/>
  <c r="BL24" i="10" s="1"/>
  <c r="BL26" i="10" s="1"/>
  <c r="BH25" i="10"/>
  <c r="BH24" i="10" s="1"/>
  <c r="BB25" i="10"/>
  <c r="BB24" i="10" s="1"/>
  <c r="BB26" i="10" s="1"/>
  <c r="BO25" i="10"/>
  <c r="BO24" i="10" s="1"/>
  <c r="BO26" i="10" s="1"/>
  <c r="BG25" i="10"/>
  <c r="BG24" i="10" s="1"/>
  <c r="BG26" i="10" s="1"/>
  <c r="BQ25" i="8"/>
  <c r="BS24" i="8" s="1"/>
  <c r="BM96" i="8"/>
  <c r="BM93" i="8"/>
  <c r="BN105" i="8"/>
  <c r="BN108" i="8"/>
  <c r="BI117" i="8"/>
  <c r="BI120" i="8"/>
  <c r="BK120" i="8"/>
  <c r="BK117" i="8"/>
  <c r="BQ117" i="8"/>
  <c r="BQ120" i="8"/>
  <c r="BL56" i="11"/>
  <c r="BA84" i="11"/>
  <c r="BP72" i="10"/>
  <c r="BD84" i="8"/>
  <c r="BN84" i="8"/>
  <c r="BI44" i="5"/>
  <c r="BI120" i="5"/>
  <c r="BO72" i="5"/>
  <c r="BN108" i="5"/>
  <c r="BK96" i="5"/>
  <c r="BO84" i="5"/>
  <c r="BK132" i="5"/>
  <c r="BJ84" i="5"/>
  <c r="BC96" i="5"/>
  <c r="BF108" i="5"/>
  <c r="BC84" i="5"/>
  <c r="BI72" i="5"/>
  <c r="BI96" i="5"/>
  <c r="BQ108" i="5"/>
  <c r="BK84" i="5"/>
  <c r="BB108" i="5"/>
  <c r="BD72" i="5"/>
  <c r="BG96" i="5"/>
  <c r="BD84" i="5"/>
  <c r="BL108" i="5"/>
  <c r="BN132" i="5"/>
  <c r="BB44" i="5"/>
  <c r="BH108" i="5"/>
  <c r="BF56" i="5"/>
  <c r="BL44" i="5"/>
  <c r="BP132" i="5"/>
  <c r="BQ72" i="5"/>
  <c r="BE132" i="5"/>
  <c r="BQ56" i="5"/>
  <c r="BC60" i="5"/>
  <c r="BQ96" i="5"/>
  <c r="BH81" i="5"/>
  <c r="BO44" i="5"/>
  <c r="BJ72" i="5"/>
  <c r="BL96" i="5"/>
  <c r="BL60" i="5"/>
  <c r="BK108" i="5"/>
  <c r="BH56" i="5"/>
  <c r="BC44" i="5"/>
  <c r="BE44" i="5"/>
  <c r="BD60" i="5"/>
  <c r="BB84" i="11"/>
  <c r="BI81" i="11"/>
  <c r="BN84" i="11"/>
  <c r="BF84" i="11"/>
  <c r="BP84" i="11"/>
  <c r="BM72" i="10"/>
  <c r="BE81" i="10"/>
  <c r="BG81" i="11"/>
  <c r="BO81" i="11"/>
  <c r="BI72" i="10"/>
  <c r="BA72" i="10"/>
  <c r="BH69" i="10"/>
  <c r="BH60" i="11"/>
  <c r="BD72" i="11"/>
  <c r="BE69" i="11"/>
  <c r="BB69" i="11"/>
  <c r="BO96" i="8"/>
  <c r="BG56" i="8"/>
  <c r="BB105" i="8"/>
  <c r="BB56" i="8"/>
  <c r="BN56" i="8"/>
  <c r="BL93" i="8"/>
  <c r="BL96" i="8"/>
  <c r="BL105" i="8"/>
  <c r="BG117" i="8"/>
  <c r="I67" i="6"/>
  <c r="BL20" i="13"/>
  <c r="BL23" i="13"/>
  <c r="BA96" i="10"/>
  <c r="BE96" i="10"/>
  <c r="BF105" i="10"/>
  <c r="BP105" i="10"/>
  <c r="BO108" i="10"/>
  <c r="BK117" i="10"/>
  <c r="BH120" i="10"/>
  <c r="BB23" i="11"/>
  <c r="G65" i="11" s="1"/>
  <c r="BC93" i="11"/>
  <c r="BI108" i="11"/>
  <c r="BF129" i="11"/>
  <c r="BM129" i="11"/>
  <c r="BO129" i="11"/>
  <c r="BE20" i="12"/>
  <c r="BO20" i="12"/>
  <c r="BJ35" i="12"/>
  <c r="BG47" i="12"/>
  <c r="BJ56" i="12"/>
  <c r="BL60" i="12"/>
  <c r="BG69" i="12"/>
  <c r="BP81" i="12"/>
  <c r="BE84" i="12"/>
  <c r="BN84" i="12"/>
  <c r="BC93" i="12"/>
  <c r="BN93" i="12"/>
  <c r="BM108" i="12"/>
  <c r="BB23" i="13"/>
  <c r="BL32" i="13"/>
  <c r="BC56" i="13"/>
  <c r="BQ60" i="13"/>
  <c r="BE72" i="13"/>
  <c r="BM72" i="13"/>
  <c r="BE81" i="13"/>
  <c r="BD93" i="13"/>
  <c r="BF117" i="13"/>
  <c r="BA129" i="13"/>
  <c r="BE129" i="13"/>
  <c r="BI129" i="13"/>
  <c r="BQ129" i="13"/>
  <c r="BE35" i="14"/>
  <c r="AY101" i="8"/>
  <c r="AY113" i="8"/>
  <c r="AY77" i="8"/>
  <c r="AY40" i="8"/>
  <c r="AY52" i="17"/>
  <c r="AY28" i="17"/>
  <c r="BG135" i="15" l="1"/>
  <c r="BH135" i="15"/>
  <c r="BK135" i="15"/>
  <c r="BL135" i="15"/>
  <c r="BN129" i="15"/>
  <c r="S99" i="15" s="1"/>
  <c r="BN137" i="15"/>
  <c r="BN132" i="15"/>
  <c r="S101" i="15" s="1"/>
  <c r="BN136" i="15"/>
  <c r="BO135" i="15"/>
  <c r="BM135" i="15"/>
  <c r="BP135" i="15"/>
  <c r="BF129" i="15"/>
  <c r="K99" i="15" s="1"/>
  <c r="BF137" i="15"/>
  <c r="BF132" i="15"/>
  <c r="K101" i="15" s="1"/>
  <c r="BF136" i="15"/>
  <c r="BE129" i="15"/>
  <c r="J99" i="15" s="1"/>
  <c r="BE136" i="15"/>
  <c r="BE132" i="15"/>
  <c r="J101" i="15" s="1"/>
  <c r="BE137" i="15"/>
  <c r="BJ129" i="15"/>
  <c r="O99" i="15" s="1"/>
  <c r="BJ132" i="15"/>
  <c r="O101" i="15" s="1"/>
  <c r="BJ137" i="15"/>
  <c r="BJ136" i="15"/>
  <c r="BI135" i="15"/>
  <c r="BB129" i="15"/>
  <c r="G99" i="15" s="1"/>
  <c r="BB132" i="15"/>
  <c r="G101" i="15" s="1"/>
  <c r="BB137" i="15"/>
  <c r="BB136" i="15"/>
  <c r="BC135" i="15"/>
  <c r="BA137" i="15"/>
  <c r="BA132" i="15"/>
  <c r="F101" i="15" s="1"/>
  <c r="BA129" i="15"/>
  <c r="F99" i="15" s="1"/>
  <c r="BA136" i="15"/>
  <c r="BD135" i="15"/>
  <c r="BQ137" i="15"/>
  <c r="BQ132" i="15"/>
  <c r="V101" i="15" s="1"/>
  <c r="BQ129" i="15"/>
  <c r="V99" i="15" s="1"/>
  <c r="BQ136" i="15"/>
  <c r="BN122" i="15"/>
  <c r="BN121" i="15" s="1"/>
  <c r="BJ122" i="15"/>
  <c r="BJ121" i="15" s="1"/>
  <c r="BF122" i="15"/>
  <c r="BF121" i="15" s="1"/>
  <c r="BB122" i="15"/>
  <c r="BB121" i="15" s="1"/>
  <c r="BM122" i="15"/>
  <c r="BM121" i="15" s="1"/>
  <c r="BI122" i="15"/>
  <c r="BI121" i="15" s="1"/>
  <c r="BE122" i="15"/>
  <c r="BE121" i="15" s="1"/>
  <c r="BA122" i="15"/>
  <c r="BA121" i="15" s="1"/>
  <c r="BA123" i="15" s="1"/>
  <c r="BL122" i="15"/>
  <c r="BL121" i="15" s="1"/>
  <c r="BD122" i="15"/>
  <c r="BD121" i="15" s="1"/>
  <c r="BO122" i="15"/>
  <c r="BO121" i="15" s="1"/>
  <c r="BK122" i="15"/>
  <c r="BK121" i="15" s="1"/>
  <c r="BK123" i="15" s="1"/>
  <c r="BG122" i="15"/>
  <c r="BG121" i="15" s="1"/>
  <c r="BC122" i="15"/>
  <c r="BC121" i="15" s="1"/>
  <c r="BP122" i="15"/>
  <c r="BP121" i="15" s="1"/>
  <c r="BH122" i="15"/>
  <c r="BH121" i="15" s="1"/>
  <c r="BP110" i="15"/>
  <c r="BP109" i="15" s="1"/>
  <c r="BL110" i="15"/>
  <c r="BL109" i="15" s="1"/>
  <c r="BH110" i="15"/>
  <c r="BH109" i="15" s="1"/>
  <c r="BD110" i="15"/>
  <c r="BD109" i="15" s="1"/>
  <c r="BD111" i="15" s="1"/>
  <c r="BJ110" i="15"/>
  <c r="BJ109" i="15" s="1"/>
  <c r="BJ111" i="15" s="1"/>
  <c r="BB110" i="15"/>
  <c r="BB109" i="15" s="1"/>
  <c r="BM110" i="15"/>
  <c r="BM109" i="15" s="1"/>
  <c r="BI110" i="15"/>
  <c r="BI109" i="15" s="1"/>
  <c r="BI111" i="15" s="1"/>
  <c r="BE110" i="15"/>
  <c r="BE109" i="15" s="1"/>
  <c r="BE111" i="15" s="1"/>
  <c r="BA110" i="15"/>
  <c r="BA109" i="15" s="1"/>
  <c r="BA111" i="15" s="1"/>
  <c r="BO110" i="15"/>
  <c r="BO109" i="15" s="1"/>
  <c r="BK110" i="15"/>
  <c r="BK109" i="15" s="1"/>
  <c r="BG110" i="15"/>
  <c r="BG109" i="15" s="1"/>
  <c r="BG111" i="15" s="1"/>
  <c r="BC110" i="15"/>
  <c r="BC109" i="15" s="1"/>
  <c r="BC111" i="15" s="1"/>
  <c r="BN110" i="15"/>
  <c r="BN109" i="15" s="1"/>
  <c r="BN111" i="15" s="1"/>
  <c r="BF110" i="15"/>
  <c r="BF109" i="15" s="1"/>
  <c r="BP98" i="15"/>
  <c r="BP97" i="15" s="1"/>
  <c r="BL98" i="15"/>
  <c r="BL97" i="15" s="1"/>
  <c r="BH98" i="15"/>
  <c r="BH97" i="15" s="1"/>
  <c r="BD98" i="15"/>
  <c r="BD97" i="15" s="1"/>
  <c r="BD99" i="15" s="1"/>
  <c r="BN98" i="15"/>
  <c r="BN97" i="15" s="1"/>
  <c r="BN99" i="15" s="1"/>
  <c r="BF98" i="15"/>
  <c r="BF97" i="15" s="1"/>
  <c r="BM98" i="15"/>
  <c r="BM97" i="15" s="1"/>
  <c r="BI98" i="15"/>
  <c r="BI97" i="15" s="1"/>
  <c r="BI99" i="15" s="1"/>
  <c r="BE98" i="15"/>
  <c r="BE97" i="15" s="1"/>
  <c r="BE99" i="15" s="1"/>
  <c r="BA98" i="15"/>
  <c r="BA97" i="15" s="1"/>
  <c r="BA99" i="15" s="1"/>
  <c r="BO98" i="15"/>
  <c r="BO97" i="15" s="1"/>
  <c r="BK98" i="15"/>
  <c r="BK97" i="15" s="1"/>
  <c r="BK99" i="15" s="1"/>
  <c r="BG98" i="15"/>
  <c r="BG97" i="15" s="1"/>
  <c r="BG99" i="15" s="1"/>
  <c r="BC98" i="15"/>
  <c r="BC97" i="15" s="1"/>
  <c r="BJ98" i="15"/>
  <c r="BJ97" i="15" s="1"/>
  <c r="BB98" i="15"/>
  <c r="BB97" i="15" s="1"/>
  <c r="BB99" i="15" s="1"/>
  <c r="BM86" i="15"/>
  <c r="BM85" i="15" s="1"/>
  <c r="BI86" i="15"/>
  <c r="BI85" i="15" s="1"/>
  <c r="BE86" i="15"/>
  <c r="BE85" i="15" s="1"/>
  <c r="BA86" i="15"/>
  <c r="BA85" i="15" s="1"/>
  <c r="BA87" i="15" s="1"/>
  <c r="BK86" i="15"/>
  <c r="BK85" i="15" s="1"/>
  <c r="BC86" i="15"/>
  <c r="BC85" i="15" s="1"/>
  <c r="BN86" i="15"/>
  <c r="BN85" i="15" s="1"/>
  <c r="BN87" i="15" s="1"/>
  <c r="BF86" i="15"/>
  <c r="BF85" i="15" s="1"/>
  <c r="BF87" i="15" s="1"/>
  <c r="BP86" i="15"/>
  <c r="BP85" i="15" s="1"/>
  <c r="BL86" i="15"/>
  <c r="BL85" i="15" s="1"/>
  <c r="BH86" i="15"/>
  <c r="BH85" i="15" s="1"/>
  <c r="BH87" i="15" s="1"/>
  <c r="BD86" i="15"/>
  <c r="BD85" i="15" s="1"/>
  <c r="BD87" i="15" s="1"/>
  <c r="BO86" i="15"/>
  <c r="BO85" i="15" s="1"/>
  <c r="BG86" i="15"/>
  <c r="BG85" i="15" s="1"/>
  <c r="BJ86" i="15"/>
  <c r="BJ85" i="15" s="1"/>
  <c r="BJ87" i="15" s="1"/>
  <c r="BB86" i="15"/>
  <c r="BB85" i="15" s="1"/>
  <c r="BB87" i="15" s="1"/>
  <c r="BN74" i="15"/>
  <c r="BN73" i="15" s="1"/>
  <c r="BN75" i="15" s="1"/>
  <c r="BJ74" i="15"/>
  <c r="BJ73" i="15" s="1"/>
  <c r="BF74" i="15"/>
  <c r="BF73" i="15" s="1"/>
  <c r="BB74" i="15"/>
  <c r="BB73" i="15" s="1"/>
  <c r="BB75" i="15" s="1"/>
  <c r="BP74" i="15"/>
  <c r="BP73" i="15" s="1"/>
  <c r="BH74" i="15"/>
  <c r="BH73" i="15" s="1"/>
  <c r="BK74" i="15"/>
  <c r="BK73" i="15" s="1"/>
  <c r="BM74" i="15"/>
  <c r="BM73" i="15" s="1"/>
  <c r="BI74" i="15"/>
  <c r="BI73" i="15" s="1"/>
  <c r="BE74" i="15"/>
  <c r="BE73" i="15" s="1"/>
  <c r="BA74" i="15"/>
  <c r="BA73" i="15" s="1"/>
  <c r="BA75" i="15" s="1"/>
  <c r="BL74" i="15"/>
  <c r="BL73" i="15" s="1"/>
  <c r="BL75" i="15" s="1"/>
  <c r="BD74" i="15"/>
  <c r="BD73" i="15" s="1"/>
  <c r="BD75" i="15" s="1"/>
  <c r="BO74" i="15"/>
  <c r="BO73" i="15" s="1"/>
  <c r="BG74" i="15"/>
  <c r="BG73" i="15" s="1"/>
  <c r="BG75" i="15" s="1"/>
  <c r="BC74" i="15"/>
  <c r="BC73" i="15" s="1"/>
  <c r="BC75" i="15" s="1"/>
  <c r="BM62" i="15"/>
  <c r="BM61" i="15" s="1"/>
  <c r="BI62" i="15"/>
  <c r="BI61" i="15" s="1"/>
  <c r="BE62" i="15"/>
  <c r="BE61" i="15" s="1"/>
  <c r="BA62" i="15"/>
  <c r="BA61" i="15" s="1"/>
  <c r="BA63" i="15" s="1"/>
  <c r="BK62" i="15"/>
  <c r="BK61" i="15" s="1"/>
  <c r="BJ62" i="15"/>
  <c r="BJ61" i="15" s="1"/>
  <c r="BJ63" i="15" s="1"/>
  <c r="BB62" i="15"/>
  <c r="BB61" i="15" s="1"/>
  <c r="BP62" i="15"/>
  <c r="BP61" i="15" s="1"/>
  <c r="BL62" i="15"/>
  <c r="BL61" i="15" s="1"/>
  <c r="BL63" i="15" s="1"/>
  <c r="BH62" i="15"/>
  <c r="BH61" i="15" s="1"/>
  <c r="BH63" i="15" s="1"/>
  <c r="BD62" i="15"/>
  <c r="BD61" i="15" s="1"/>
  <c r="BO62" i="15"/>
  <c r="BO61" i="15" s="1"/>
  <c r="BO63" i="15" s="1"/>
  <c r="BG62" i="15"/>
  <c r="BG61" i="15" s="1"/>
  <c r="BG63" i="15" s="1"/>
  <c r="BC62" i="15"/>
  <c r="BC61" i="15" s="1"/>
  <c r="BC63" i="15" s="1"/>
  <c r="BN62" i="15"/>
  <c r="BN61" i="15" s="1"/>
  <c r="BF62" i="15"/>
  <c r="BF61" i="15" s="1"/>
  <c r="BF63" i="15" s="1"/>
  <c r="BO49" i="15"/>
  <c r="BO48" i="15" s="1"/>
  <c r="BK49" i="15"/>
  <c r="BK48" i="15" s="1"/>
  <c r="BG49" i="15"/>
  <c r="BG48" i="15" s="1"/>
  <c r="BC49" i="15"/>
  <c r="BC48" i="15" s="1"/>
  <c r="BN49" i="15"/>
  <c r="BN48" i="15" s="1"/>
  <c r="BJ49" i="15"/>
  <c r="BJ48" i="15" s="1"/>
  <c r="BF49" i="15"/>
  <c r="BF48" i="15" s="1"/>
  <c r="BB49" i="15"/>
  <c r="BB48" i="15" s="1"/>
  <c r="BM49" i="15"/>
  <c r="BM48" i="15" s="1"/>
  <c r="BM50" i="15" s="1"/>
  <c r="BI49" i="15"/>
  <c r="BI48" i="15" s="1"/>
  <c r="BE49" i="15"/>
  <c r="BE48" i="15" s="1"/>
  <c r="BA49" i="15"/>
  <c r="BA48" i="15" s="1"/>
  <c r="BA50" i="15" s="1"/>
  <c r="BP49" i="15"/>
  <c r="BP48" i="15" s="1"/>
  <c r="BL49" i="15"/>
  <c r="BL48" i="15" s="1"/>
  <c r="BL50" i="15" s="1"/>
  <c r="BH49" i="15"/>
  <c r="BH48" i="15" s="1"/>
  <c r="BH50" i="15" s="1"/>
  <c r="BD49" i="15"/>
  <c r="BD48" i="15" s="1"/>
  <c r="BD50" i="15" s="1"/>
  <c r="BO37" i="15"/>
  <c r="BO36" i="15" s="1"/>
  <c r="BO38" i="15" s="1"/>
  <c r="BK37" i="15"/>
  <c r="BK36" i="15" s="1"/>
  <c r="BG37" i="15"/>
  <c r="BG36" i="15" s="1"/>
  <c r="BC37" i="15"/>
  <c r="BC36" i="15" s="1"/>
  <c r="BC38" i="15" s="1"/>
  <c r="BP37" i="15"/>
  <c r="BP36" i="15" s="1"/>
  <c r="BH37" i="15"/>
  <c r="BH36" i="15" s="1"/>
  <c r="BN37" i="15"/>
  <c r="BN36" i="15" s="1"/>
  <c r="BJ37" i="15"/>
  <c r="BJ36" i="15" s="1"/>
  <c r="BF37" i="15"/>
  <c r="BF36" i="15" s="1"/>
  <c r="BB37" i="15"/>
  <c r="BB36" i="15" s="1"/>
  <c r="BM37" i="15"/>
  <c r="BM36" i="15" s="1"/>
  <c r="BI37" i="15"/>
  <c r="BI36" i="15" s="1"/>
  <c r="BI38" i="15" s="1"/>
  <c r="BE37" i="15"/>
  <c r="BE36" i="15" s="1"/>
  <c r="BE38" i="15" s="1"/>
  <c r="BA37" i="15"/>
  <c r="BA36" i="15" s="1"/>
  <c r="BA38" i="15" s="1"/>
  <c r="BL37" i="15"/>
  <c r="BL36" i="15" s="1"/>
  <c r="BL38" i="15" s="1"/>
  <c r="BD37" i="15"/>
  <c r="BD36" i="15" s="1"/>
  <c r="BD38" i="15" s="1"/>
  <c r="BO25" i="15"/>
  <c r="BO24" i="15" s="1"/>
  <c r="BO26" i="15" s="1"/>
  <c r="BK25" i="15"/>
  <c r="BK24" i="15" s="1"/>
  <c r="BG25" i="15"/>
  <c r="BG24" i="15" s="1"/>
  <c r="BC25" i="15"/>
  <c r="BC24" i="15" s="1"/>
  <c r="BN25" i="15"/>
  <c r="BN24" i="15" s="1"/>
  <c r="BJ25" i="15"/>
  <c r="BJ24" i="15" s="1"/>
  <c r="BF25" i="15"/>
  <c r="BF24" i="15" s="1"/>
  <c r="BB25" i="15"/>
  <c r="BB24" i="15" s="1"/>
  <c r="BM25" i="15"/>
  <c r="BM24" i="15" s="1"/>
  <c r="BM26" i="15" s="1"/>
  <c r="BI25" i="15"/>
  <c r="BI24" i="15" s="1"/>
  <c r="BE25" i="15"/>
  <c r="BE24" i="15" s="1"/>
  <c r="BA25" i="15"/>
  <c r="BA24" i="15" s="1"/>
  <c r="BA26" i="15" s="1"/>
  <c r="BP25" i="15"/>
  <c r="BP24" i="15" s="1"/>
  <c r="BL25" i="15"/>
  <c r="BL24" i="15" s="1"/>
  <c r="BL26" i="15" s="1"/>
  <c r="BH25" i="15"/>
  <c r="BH24" i="15" s="1"/>
  <c r="BH26" i="15" s="1"/>
  <c r="BD25" i="15"/>
  <c r="BD24" i="15" s="1"/>
  <c r="BD26" i="15" s="1"/>
  <c r="BM49" i="11"/>
  <c r="BM48" i="11" s="1"/>
  <c r="BI49" i="11"/>
  <c r="BI48" i="11" s="1"/>
  <c r="BE49" i="11"/>
  <c r="BE48" i="11" s="1"/>
  <c r="BA49" i="11"/>
  <c r="BA48" i="11" s="1"/>
  <c r="BA50" i="11" s="1"/>
  <c r="BO49" i="11"/>
  <c r="BO48" i="11" s="1"/>
  <c r="BG49" i="11"/>
  <c r="BG48" i="11" s="1"/>
  <c r="BC49" i="11"/>
  <c r="BC48" i="11" s="1"/>
  <c r="BN49" i="11"/>
  <c r="BN48" i="11" s="1"/>
  <c r="BF49" i="11"/>
  <c r="BF48" i="11" s="1"/>
  <c r="BP49" i="11"/>
  <c r="BP48" i="11" s="1"/>
  <c r="BL49" i="11"/>
  <c r="BL48" i="11" s="1"/>
  <c r="BH49" i="11"/>
  <c r="BH48" i="11" s="1"/>
  <c r="BH50" i="11" s="1"/>
  <c r="BD49" i="11"/>
  <c r="BD48" i="11" s="1"/>
  <c r="BK49" i="11"/>
  <c r="BK48" i="11" s="1"/>
  <c r="BJ49" i="11"/>
  <c r="BJ48" i="11" s="1"/>
  <c r="BJ50" i="11" s="1"/>
  <c r="BB49" i="11"/>
  <c r="BB48" i="11" s="1"/>
  <c r="BB50" i="11" s="1"/>
  <c r="BS36" i="11"/>
  <c r="BO62" i="10"/>
  <c r="BO61" i="10" s="1"/>
  <c r="BK62" i="10"/>
  <c r="BK61" i="10" s="1"/>
  <c r="BG62" i="10"/>
  <c r="BG61" i="10" s="1"/>
  <c r="BC62" i="10"/>
  <c r="BC61" i="10" s="1"/>
  <c r="BC63" i="10" s="1"/>
  <c r="BM62" i="10"/>
  <c r="BM61" i="10" s="1"/>
  <c r="BI62" i="10"/>
  <c r="BI61" i="10" s="1"/>
  <c r="BE62" i="10"/>
  <c r="BE61" i="10" s="1"/>
  <c r="BA62" i="10"/>
  <c r="BA61" i="10" s="1"/>
  <c r="BA63" i="10" s="1"/>
  <c r="BL62" i="10"/>
  <c r="BL61" i="10" s="1"/>
  <c r="BL63" i="10" s="1"/>
  <c r="BD62" i="10"/>
  <c r="BD61" i="10" s="1"/>
  <c r="BN62" i="10"/>
  <c r="BN61" i="10" s="1"/>
  <c r="BJ62" i="10"/>
  <c r="BJ61" i="10" s="1"/>
  <c r="BJ63" i="10" s="1"/>
  <c r="BF62" i="10"/>
  <c r="BF61" i="10" s="1"/>
  <c r="BB62" i="10"/>
  <c r="BB61" i="10" s="1"/>
  <c r="BP62" i="10"/>
  <c r="BP61" i="10" s="1"/>
  <c r="BH62" i="10"/>
  <c r="BH61" i="10" s="1"/>
  <c r="BH63" i="10" s="1"/>
  <c r="BH49" i="10"/>
  <c r="BH48" i="10" s="1"/>
  <c r="BH50" i="10" s="1"/>
  <c r="BH64" i="10" s="1"/>
  <c r="BO49" i="10"/>
  <c r="BO48" i="10" s="1"/>
  <c r="BG49" i="10"/>
  <c r="BG48" i="10" s="1"/>
  <c r="BC49" i="10"/>
  <c r="BC48" i="10" s="1"/>
  <c r="BN49" i="10"/>
  <c r="BN48" i="10" s="1"/>
  <c r="BO50" i="10" s="1"/>
  <c r="BF49" i="10"/>
  <c r="BF48" i="10" s="1"/>
  <c r="BM49" i="10"/>
  <c r="BM48" i="10" s="1"/>
  <c r="BE49" i="10"/>
  <c r="BE48" i="10" s="1"/>
  <c r="BE50" i="10" s="1"/>
  <c r="BL49" i="10"/>
  <c r="BL48" i="10" s="1"/>
  <c r="BM50" i="10" s="1"/>
  <c r="BD49" i="10"/>
  <c r="BD48" i="10" s="1"/>
  <c r="BK49" i="10"/>
  <c r="BK48" i="10" s="1"/>
  <c r="BJ49" i="10"/>
  <c r="BJ48" i="10" s="1"/>
  <c r="BJ50" i="10" s="1"/>
  <c r="BJ44" i="10" s="1"/>
  <c r="O71" i="10" s="1"/>
  <c r="BB49" i="10"/>
  <c r="BB48" i="10" s="1"/>
  <c r="BI49" i="10"/>
  <c r="BI48" i="10" s="1"/>
  <c r="BA49" i="10"/>
  <c r="BA48" i="10" s="1"/>
  <c r="BA50" i="10" s="1"/>
  <c r="BA47" i="10" s="1"/>
  <c r="F73" i="10" s="1"/>
  <c r="BG50" i="10"/>
  <c r="BQ44" i="10"/>
  <c r="V71" i="10" s="1"/>
  <c r="BQ51" i="10"/>
  <c r="BQ65" i="10"/>
  <c r="BQ64" i="10"/>
  <c r="BQ52" i="10"/>
  <c r="BQ47" i="10"/>
  <c r="V73" i="10" s="1"/>
  <c r="BH65" i="10"/>
  <c r="BA52" i="10"/>
  <c r="BP50" i="10"/>
  <c r="BJ49" i="8"/>
  <c r="BJ48" i="8" s="1"/>
  <c r="BB49" i="8"/>
  <c r="BB48" i="8" s="1"/>
  <c r="BI49" i="8"/>
  <c r="BI48" i="8" s="1"/>
  <c r="BA49" i="8"/>
  <c r="BA48" i="8" s="1"/>
  <c r="BA50" i="8" s="1"/>
  <c r="BA44" i="8" s="1"/>
  <c r="F71" i="8" s="1"/>
  <c r="BL49" i="8"/>
  <c r="BL48" i="8" s="1"/>
  <c r="BH49" i="8"/>
  <c r="BH48" i="8" s="1"/>
  <c r="BD49" i="8"/>
  <c r="BD48" i="8" s="1"/>
  <c r="BE50" i="8" s="1"/>
  <c r="BO49" i="8"/>
  <c r="BO48" i="8" s="1"/>
  <c r="BP50" i="8" s="1"/>
  <c r="BK49" i="8"/>
  <c r="BK48" i="8" s="1"/>
  <c r="BK50" i="8" s="1"/>
  <c r="BG49" i="8"/>
  <c r="BG48" i="8" s="1"/>
  <c r="BG50" i="8" s="1"/>
  <c r="BC49" i="8"/>
  <c r="BC48" i="8" s="1"/>
  <c r="BC50" i="8" s="1"/>
  <c r="BO50" i="8"/>
  <c r="BN47" i="8"/>
  <c r="S73" i="8" s="1"/>
  <c r="BN65" i="8"/>
  <c r="BN64" i="8"/>
  <c r="BN52" i="8"/>
  <c r="BN51" i="8"/>
  <c r="BF47" i="8"/>
  <c r="K73" i="8" s="1"/>
  <c r="BF65" i="8"/>
  <c r="BF64" i="8"/>
  <c r="BF52" i="8"/>
  <c r="BF51" i="8"/>
  <c r="BF44" i="8"/>
  <c r="K71" i="8" s="1"/>
  <c r="BM50" i="8"/>
  <c r="BI50" i="8"/>
  <c r="BA52" i="8"/>
  <c r="BA51" i="8"/>
  <c r="BQ44" i="8"/>
  <c r="V71" i="8" s="1"/>
  <c r="BQ64" i="8"/>
  <c r="BQ52" i="8"/>
  <c r="BQ51" i="8"/>
  <c r="BQ65" i="8"/>
  <c r="BQ47" i="8"/>
  <c r="V73" i="8" s="1"/>
  <c r="BG37" i="8"/>
  <c r="BG36" i="8" s="1"/>
  <c r="BH37" i="8"/>
  <c r="BH36" i="8" s="1"/>
  <c r="BH38" i="8" s="1"/>
  <c r="BE37" i="8"/>
  <c r="BE36" i="8" s="1"/>
  <c r="BF37" i="8"/>
  <c r="BF36" i="8" s="1"/>
  <c r="BF38" i="8" s="1"/>
  <c r="BC37" i="8"/>
  <c r="BC36" i="8" s="1"/>
  <c r="BK37" i="8"/>
  <c r="BK36" i="8" s="1"/>
  <c r="BK38" i="8" s="1"/>
  <c r="BK40" i="8" s="1"/>
  <c r="BD37" i="8"/>
  <c r="BD36" i="8" s="1"/>
  <c r="BD38" i="8" s="1"/>
  <c r="BL37" i="8"/>
  <c r="BL36" i="8" s="1"/>
  <c r="BL38" i="8" s="1"/>
  <c r="BA37" i="8"/>
  <c r="BA36" i="8" s="1"/>
  <c r="BA38" i="8" s="1"/>
  <c r="BA32" i="8" s="1"/>
  <c r="F67" i="8" s="1"/>
  <c r="BI37" i="8"/>
  <c r="BI36" i="8" s="1"/>
  <c r="BI38" i="8" s="1"/>
  <c r="BI32" i="8" s="1"/>
  <c r="N67" i="8" s="1"/>
  <c r="BB37" i="8"/>
  <c r="BB36" i="8" s="1"/>
  <c r="BB38" i="8" s="1"/>
  <c r="BL23" i="11"/>
  <c r="Q65" i="11" s="1"/>
  <c r="BL28" i="11"/>
  <c r="BL27" i="11"/>
  <c r="BL20" i="11"/>
  <c r="Q63" i="11" s="1"/>
  <c r="BH23" i="11"/>
  <c r="M65" i="11" s="1"/>
  <c r="BH20" i="11"/>
  <c r="M63" i="11" s="1"/>
  <c r="BH28" i="11"/>
  <c r="BH27" i="11"/>
  <c r="BD23" i="11"/>
  <c r="I65" i="11" s="1"/>
  <c r="BD28" i="11"/>
  <c r="BD27" i="11"/>
  <c r="BD20" i="11"/>
  <c r="I63" i="11" s="1"/>
  <c r="BO26" i="11"/>
  <c r="BK26" i="11"/>
  <c r="BG26" i="11"/>
  <c r="BC26" i="11"/>
  <c r="BQ23" i="11"/>
  <c r="V65" i="11" s="1"/>
  <c r="BQ28" i="11"/>
  <c r="BQ27" i="11"/>
  <c r="BN20" i="11"/>
  <c r="S63" i="11" s="1"/>
  <c r="BN28" i="11"/>
  <c r="BN27" i="11"/>
  <c r="BJ20" i="11"/>
  <c r="O63" i="11" s="1"/>
  <c r="BJ23" i="11"/>
  <c r="O65" i="11" s="1"/>
  <c r="BJ28" i="11"/>
  <c r="BJ27" i="11"/>
  <c r="BF23" i="11"/>
  <c r="K65" i="11" s="1"/>
  <c r="BF28" i="11"/>
  <c r="BF27" i="11"/>
  <c r="BF20" i="11"/>
  <c r="K63" i="11" s="1"/>
  <c r="BB20" i="11"/>
  <c r="G63" i="11" s="1"/>
  <c r="BB28" i="11"/>
  <c r="BB27" i="11"/>
  <c r="BM26" i="11"/>
  <c r="BI26" i="11"/>
  <c r="BE26" i="11"/>
  <c r="BA23" i="11"/>
  <c r="F65" i="11" s="1"/>
  <c r="BA28" i="11"/>
  <c r="BA27" i="11"/>
  <c r="BA20" i="11"/>
  <c r="F63" i="11" s="1"/>
  <c r="BP26" i="11"/>
  <c r="BK39" i="8"/>
  <c r="BJ38" i="8"/>
  <c r="BA35" i="8"/>
  <c r="F69" i="8" s="1"/>
  <c r="BA40" i="8"/>
  <c r="BE38" i="8"/>
  <c r="BO32" i="8"/>
  <c r="T67" i="8" s="1"/>
  <c r="BO40" i="8"/>
  <c r="BO35" i="8"/>
  <c r="T69" i="8" s="1"/>
  <c r="BO39" i="8"/>
  <c r="BP38" i="8"/>
  <c r="BQ38" i="8"/>
  <c r="BM38" i="8"/>
  <c r="BN38" i="8"/>
  <c r="BL37" i="5"/>
  <c r="BL36" i="5" s="1"/>
  <c r="BM37" i="5"/>
  <c r="BM36" i="5" s="1"/>
  <c r="BM38" i="5" s="1"/>
  <c r="BM39" i="5" s="1"/>
  <c r="BF37" i="5"/>
  <c r="BF36" i="5" s="1"/>
  <c r="BN37" i="5"/>
  <c r="BN36" i="5" s="1"/>
  <c r="BH37" i="5"/>
  <c r="BH36" i="5" s="1"/>
  <c r="BB37" i="5"/>
  <c r="BB36" i="5" s="1"/>
  <c r="BG37" i="5"/>
  <c r="BG36" i="5" s="1"/>
  <c r="BG38" i="5" s="1"/>
  <c r="BI37" i="5"/>
  <c r="BI36" i="5" s="1"/>
  <c r="BJ38" i="5" s="1"/>
  <c r="BP37" i="5"/>
  <c r="BP36" i="5" s="1"/>
  <c r="BC37" i="5"/>
  <c r="BC36" i="5" s="1"/>
  <c r="BC38" i="5" s="1"/>
  <c r="BC32" i="5" s="1"/>
  <c r="H67" i="5" s="1"/>
  <c r="BO37" i="5"/>
  <c r="BO36" i="5" s="1"/>
  <c r="BO38" i="5" s="1"/>
  <c r="BE37" i="5"/>
  <c r="BE36" i="5" s="1"/>
  <c r="BE38" i="5" s="1"/>
  <c r="BE32" i="5" s="1"/>
  <c r="J67" i="5" s="1"/>
  <c r="BA37" i="5"/>
  <c r="BA36" i="5" s="1"/>
  <c r="BA38" i="5" s="1"/>
  <c r="BA35" i="5" s="1"/>
  <c r="F69" i="5" s="1"/>
  <c r="BK37" i="5"/>
  <c r="BK36" i="5" s="1"/>
  <c r="BK38" i="5" s="1"/>
  <c r="BK40" i="5" s="1"/>
  <c r="BN38" i="5"/>
  <c r="BE39" i="5"/>
  <c r="BE40" i="5"/>
  <c r="BK35" i="5"/>
  <c r="P69" i="5" s="1"/>
  <c r="BK39" i="5"/>
  <c r="BF38" i="5"/>
  <c r="BK32" i="5"/>
  <c r="P67" i="5" s="1"/>
  <c r="BC40" i="5"/>
  <c r="BC39" i="5"/>
  <c r="BO37" i="10"/>
  <c r="BO36" i="10" s="1"/>
  <c r="BM37" i="10"/>
  <c r="BM36" i="10" s="1"/>
  <c r="BK37" i="10"/>
  <c r="BK36" i="10" s="1"/>
  <c r="BI37" i="10"/>
  <c r="BI36" i="10" s="1"/>
  <c r="BG37" i="10"/>
  <c r="BG36" i="10" s="1"/>
  <c r="BE37" i="10"/>
  <c r="BE36" i="10" s="1"/>
  <c r="BC37" i="10"/>
  <c r="BC36" i="10" s="1"/>
  <c r="BA37" i="10"/>
  <c r="BA36" i="10" s="1"/>
  <c r="BA38" i="10" s="1"/>
  <c r="BP37" i="10"/>
  <c r="BP36" i="10" s="1"/>
  <c r="BN37" i="10"/>
  <c r="BN36" i="10" s="1"/>
  <c r="BN38" i="10" s="1"/>
  <c r="BL37" i="10"/>
  <c r="BL36" i="10" s="1"/>
  <c r="BL38" i="10" s="1"/>
  <c r="BJ37" i="10"/>
  <c r="BJ36" i="10" s="1"/>
  <c r="BJ38" i="10" s="1"/>
  <c r="BH37" i="10"/>
  <c r="BH36" i="10" s="1"/>
  <c r="BH38" i="10" s="1"/>
  <c r="BF37" i="10"/>
  <c r="BF36" i="10" s="1"/>
  <c r="BF38" i="10" s="1"/>
  <c r="BD37" i="10"/>
  <c r="BD36" i="10" s="1"/>
  <c r="BD38" i="10" s="1"/>
  <c r="BB37" i="10"/>
  <c r="BB36" i="10" s="1"/>
  <c r="BB38" i="10" s="1"/>
  <c r="BP25" i="8"/>
  <c r="BP24" i="8" s="1"/>
  <c r="BO25" i="8"/>
  <c r="BO24" i="8" s="1"/>
  <c r="BM25" i="8"/>
  <c r="BM24" i="8" s="1"/>
  <c r="BK25" i="8"/>
  <c r="BK24" i="8" s="1"/>
  <c r="BI25" i="8"/>
  <c r="BI24" i="8" s="1"/>
  <c r="BN25" i="8"/>
  <c r="BN24" i="8" s="1"/>
  <c r="BN26" i="8" s="1"/>
  <c r="BJ25" i="8"/>
  <c r="BJ24" i="8" s="1"/>
  <c r="BJ26" i="8" s="1"/>
  <c r="BG25" i="8"/>
  <c r="BG24" i="8" s="1"/>
  <c r="BE25" i="8"/>
  <c r="BE24" i="8" s="1"/>
  <c r="BC25" i="8"/>
  <c r="BC24" i="8" s="1"/>
  <c r="BA25" i="8"/>
  <c r="BA24" i="8" s="1"/>
  <c r="BA26" i="8" s="1"/>
  <c r="BL25" i="8"/>
  <c r="BL24" i="8" s="1"/>
  <c r="BL26" i="8" s="1"/>
  <c r="BH25" i="8"/>
  <c r="BH24" i="8" s="1"/>
  <c r="BH26" i="8" s="1"/>
  <c r="BF25" i="8"/>
  <c r="BF24" i="8" s="1"/>
  <c r="BF26" i="8" s="1"/>
  <c r="BD25" i="8"/>
  <c r="BD24" i="8" s="1"/>
  <c r="BD26" i="8" s="1"/>
  <c r="BB25" i="8"/>
  <c r="BB24" i="8" s="1"/>
  <c r="BB26" i="8" s="1"/>
  <c r="BO27" i="10"/>
  <c r="BO23" i="10"/>
  <c r="T65" i="10" s="1"/>
  <c r="BO20" i="10"/>
  <c r="T63" i="10" s="1"/>
  <c r="BO28" i="10"/>
  <c r="BH26" i="10"/>
  <c r="BC26" i="10"/>
  <c r="BP26" i="10"/>
  <c r="BQ26" i="10"/>
  <c r="BF23" i="10"/>
  <c r="K65" i="10" s="1"/>
  <c r="BF28" i="10"/>
  <c r="BF20" i="10"/>
  <c r="K63" i="10" s="1"/>
  <c r="BF27" i="10"/>
  <c r="BN23" i="10"/>
  <c r="S65" i="10" s="1"/>
  <c r="BN28" i="10"/>
  <c r="BN20" i="10"/>
  <c r="S63" i="10" s="1"/>
  <c r="BN27" i="10"/>
  <c r="BE26" i="10"/>
  <c r="BM26" i="10"/>
  <c r="BG23" i="10"/>
  <c r="L65" i="10" s="1"/>
  <c r="BG20" i="10"/>
  <c r="L63" i="10" s="1"/>
  <c r="BG28" i="10"/>
  <c r="BG27" i="10"/>
  <c r="BB23" i="10"/>
  <c r="G65" i="10" s="1"/>
  <c r="BB28" i="10"/>
  <c r="BB20" i="10"/>
  <c r="G63" i="10" s="1"/>
  <c r="BB27" i="10"/>
  <c r="BL23" i="10"/>
  <c r="Q65" i="10" s="1"/>
  <c r="BL28" i="10"/>
  <c r="BL20" i="10"/>
  <c r="Q63" i="10" s="1"/>
  <c r="BL27" i="10"/>
  <c r="BK27" i="10"/>
  <c r="BK23" i="10"/>
  <c r="P65" i="10" s="1"/>
  <c r="BK20" i="10"/>
  <c r="P63" i="10" s="1"/>
  <c r="BK28" i="10"/>
  <c r="BD26" i="10"/>
  <c r="BJ23" i="10"/>
  <c r="O65" i="10" s="1"/>
  <c r="BJ28" i="10"/>
  <c r="BJ20" i="10"/>
  <c r="O63" i="10" s="1"/>
  <c r="BJ27" i="10"/>
  <c r="BA23" i="10"/>
  <c r="F65" i="10" s="1"/>
  <c r="BA20" i="10"/>
  <c r="F63" i="10" s="1"/>
  <c r="BA28" i="10"/>
  <c r="BA27" i="10"/>
  <c r="BI26" i="10"/>
  <c r="BP25" i="5"/>
  <c r="BP24" i="5" s="1"/>
  <c r="BO25" i="5"/>
  <c r="BO24" i="5" s="1"/>
  <c r="BM25" i="5"/>
  <c r="BM24" i="5" s="1"/>
  <c r="BK25" i="5"/>
  <c r="BK24" i="5" s="1"/>
  <c r="BI25" i="5"/>
  <c r="BI24" i="5" s="1"/>
  <c r="BG25" i="5"/>
  <c r="BG24" i="5" s="1"/>
  <c r="BE25" i="5"/>
  <c r="BE24" i="5" s="1"/>
  <c r="BC25" i="5"/>
  <c r="BC24" i="5" s="1"/>
  <c r="BA25" i="5"/>
  <c r="BA24" i="5" s="1"/>
  <c r="BA26" i="5" s="1"/>
  <c r="BN25" i="5"/>
  <c r="BN24" i="5" s="1"/>
  <c r="BN26" i="5" s="1"/>
  <c r="BL25" i="5"/>
  <c r="BL24" i="5" s="1"/>
  <c r="BL26" i="5" s="1"/>
  <c r="BJ25" i="5"/>
  <c r="BJ24" i="5" s="1"/>
  <c r="BJ26" i="5" s="1"/>
  <c r="BH25" i="5"/>
  <c r="BH24" i="5" s="1"/>
  <c r="BH26" i="5" s="1"/>
  <c r="BF25" i="5"/>
  <c r="BF24" i="5" s="1"/>
  <c r="BF26" i="5" s="1"/>
  <c r="BD25" i="5"/>
  <c r="BD24" i="5" s="1"/>
  <c r="BD26" i="5" s="1"/>
  <c r="BB25" i="5"/>
  <c r="BB24" i="5" s="1"/>
  <c r="BB26" i="5" s="1"/>
  <c r="BH44" i="10" l="1"/>
  <c r="M71" i="10" s="1"/>
  <c r="BK35" i="8"/>
  <c r="P69" i="8" s="1"/>
  <c r="BC35" i="5"/>
  <c r="H69" i="5" s="1"/>
  <c r="BM32" i="5"/>
  <c r="R67" i="5" s="1"/>
  <c r="BE35" i="5"/>
  <c r="J69" i="5" s="1"/>
  <c r="BA47" i="8"/>
  <c r="F73" i="8" s="1"/>
  <c r="BI132" i="15"/>
  <c r="N101" i="15" s="1"/>
  <c r="BI129" i="15"/>
  <c r="N99" i="15" s="1"/>
  <c r="BI137" i="15"/>
  <c r="BI136" i="15"/>
  <c r="BL136" i="15"/>
  <c r="BL129" i="15"/>
  <c r="Q99" i="15" s="1"/>
  <c r="BL132" i="15"/>
  <c r="Q101" i="15" s="1"/>
  <c r="BL137" i="15"/>
  <c r="BP136" i="15"/>
  <c r="BP132" i="15"/>
  <c r="U101" i="15" s="1"/>
  <c r="BP137" i="15"/>
  <c r="BP129" i="15"/>
  <c r="U99" i="15" s="1"/>
  <c r="BK132" i="15"/>
  <c r="P101" i="15" s="1"/>
  <c r="BK137" i="15"/>
  <c r="BK129" i="15"/>
  <c r="P99" i="15" s="1"/>
  <c r="BK136" i="15"/>
  <c r="BC132" i="15"/>
  <c r="H101" i="15" s="1"/>
  <c r="BC137" i="15"/>
  <c r="BC136" i="15"/>
  <c r="BC129" i="15"/>
  <c r="H99" i="15" s="1"/>
  <c r="BO132" i="15"/>
  <c r="T101" i="15" s="1"/>
  <c r="BO137" i="15"/>
  <c r="BO136" i="15"/>
  <c r="BO129" i="15"/>
  <c r="T99" i="15" s="1"/>
  <c r="BG132" i="15"/>
  <c r="L101" i="15" s="1"/>
  <c r="BG137" i="15"/>
  <c r="BG136" i="15"/>
  <c r="BG129" i="15"/>
  <c r="L99" i="15" s="1"/>
  <c r="BD136" i="15"/>
  <c r="BD137" i="15"/>
  <c r="BD132" i="15"/>
  <c r="I101" i="15" s="1"/>
  <c r="BD129" i="15"/>
  <c r="I99" i="15" s="1"/>
  <c r="BM129" i="15"/>
  <c r="R99" i="15" s="1"/>
  <c r="BM136" i="15"/>
  <c r="BM137" i="15"/>
  <c r="BM132" i="15"/>
  <c r="R101" i="15" s="1"/>
  <c r="BH136" i="15"/>
  <c r="BH132" i="15"/>
  <c r="M101" i="15" s="1"/>
  <c r="BH129" i="15"/>
  <c r="M99" i="15" s="1"/>
  <c r="BH137" i="15"/>
  <c r="BH123" i="15"/>
  <c r="BH125" i="15" s="1"/>
  <c r="BO123" i="15"/>
  <c r="BE123" i="15"/>
  <c r="BC123" i="15"/>
  <c r="BC125" i="15" s="1"/>
  <c r="BP123" i="15"/>
  <c r="BQ123" i="15"/>
  <c r="BH124" i="15"/>
  <c r="BK120" i="15"/>
  <c r="P97" i="15" s="1"/>
  <c r="BK124" i="15"/>
  <c r="BK125" i="15"/>
  <c r="BK117" i="15"/>
  <c r="P95" i="15" s="1"/>
  <c r="BA125" i="15"/>
  <c r="BA124" i="15"/>
  <c r="BA120" i="15"/>
  <c r="F97" i="15" s="1"/>
  <c r="BA117" i="15"/>
  <c r="F95" i="15" s="1"/>
  <c r="BB123" i="15"/>
  <c r="BE125" i="15"/>
  <c r="BE124" i="15"/>
  <c r="BE120" i="15"/>
  <c r="J97" i="15" s="1"/>
  <c r="BE117" i="15"/>
  <c r="J95" i="15" s="1"/>
  <c r="BD123" i="15"/>
  <c r="BI123" i="15"/>
  <c r="BJ123" i="15"/>
  <c r="BO120" i="15"/>
  <c r="T97" i="15" s="1"/>
  <c r="BO124" i="15"/>
  <c r="BO125" i="15"/>
  <c r="BO117" i="15"/>
  <c r="T95" i="15" s="1"/>
  <c r="BF123" i="15"/>
  <c r="BC124" i="15"/>
  <c r="BG123" i="15"/>
  <c r="BL123" i="15"/>
  <c r="BM123" i="15"/>
  <c r="BN123" i="15"/>
  <c r="BE108" i="15"/>
  <c r="J93" i="15" s="1"/>
  <c r="BE113" i="15"/>
  <c r="BE112" i="15"/>
  <c r="BE105" i="15"/>
  <c r="J91" i="15" s="1"/>
  <c r="BP111" i="15"/>
  <c r="BQ111" i="15"/>
  <c r="BF111" i="15"/>
  <c r="BI108" i="15"/>
  <c r="N93" i="15" s="1"/>
  <c r="BI112" i="15"/>
  <c r="BI105" i="15"/>
  <c r="N91" i="15" s="1"/>
  <c r="BI113" i="15"/>
  <c r="BD108" i="15"/>
  <c r="I93" i="15" s="1"/>
  <c r="BD105" i="15"/>
  <c r="I91" i="15" s="1"/>
  <c r="BD112" i="15"/>
  <c r="BD113" i="15"/>
  <c r="BN108" i="15"/>
  <c r="S93" i="15" s="1"/>
  <c r="BN113" i="15"/>
  <c r="BN112" i="15"/>
  <c r="BN105" i="15"/>
  <c r="S91" i="15" s="1"/>
  <c r="BO111" i="15"/>
  <c r="BM111" i="15"/>
  <c r="BH111" i="15"/>
  <c r="BG105" i="15"/>
  <c r="L91" i="15" s="1"/>
  <c r="BG112" i="15"/>
  <c r="BG108" i="15"/>
  <c r="L93" i="15" s="1"/>
  <c r="BG113" i="15"/>
  <c r="BJ108" i="15"/>
  <c r="O93" i="15" s="1"/>
  <c r="BJ113" i="15"/>
  <c r="BJ105" i="15"/>
  <c r="O91" i="15" s="1"/>
  <c r="BJ112" i="15"/>
  <c r="BK111" i="15"/>
  <c r="BC112" i="15"/>
  <c r="BC113" i="15"/>
  <c r="BC105" i="15"/>
  <c r="H91" i="15" s="1"/>
  <c r="BC108" i="15"/>
  <c r="H93" i="15" s="1"/>
  <c r="BA112" i="15"/>
  <c r="BA108" i="15"/>
  <c r="F93" i="15" s="1"/>
  <c r="BA105" i="15"/>
  <c r="F91" i="15" s="1"/>
  <c r="BA113" i="15"/>
  <c r="BB111" i="15"/>
  <c r="BL111" i="15"/>
  <c r="BB100" i="15"/>
  <c r="BB101" i="15"/>
  <c r="BB96" i="15"/>
  <c r="G89" i="15" s="1"/>
  <c r="BB93" i="15"/>
  <c r="G87" i="15" s="1"/>
  <c r="BK101" i="15"/>
  <c r="BK96" i="15"/>
  <c r="P89" i="15" s="1"/>
  <c r="BK93" i="15"/>
  <c r="P87" i="15" s="1"/>
  <c r="BK100" i="15"/>
  <c r="BD100" i="15"/>
  <c r="BD96" i="15"/>
  <c r="I89" i="15" s="1"/>
  <c r="BD101" i="15"/>
  <c r="BD93" i="15"/>
  <c r="I87" i="15" s="1"/>
  <c r="BJ99" i="15"/>
  <c r="BO99" i="15"/>
  <c r="BM99" i="15"/>
  <c r="BH99" i="15"/>
  <c r="BG101" i="15"/>
  <c r="BG96" i="15"/>
  <c r="L89" i="15" s="1"/>
  <c r="BG93" i="15"/>
  <c r="L87" i="15" s="1"/>
  <c r="BG100" i="15"/>
  <c r="BE93" i="15"/>
  <c r="J87" i="15" s="1"/>
  <c r="BE101" i="15"/>
  <c r="BE96" i="15"/>
  <c r="J89" i="15" s="1"/>
  <c r="BE100" i="15"/>
  <c r="BN101" i="15"/>
  <c r="BN96" i="15"/>
  <c r="S89" i="15" s="1"/>
  <c r="BN93" i="15"/>
  <c r="S87" i="15" s="1"/>
  <c r="BN100" i="15"/>
  <c r="BP99" i="15"/>
  <c r="BQ99" i="15"/>
  <c r="BI101" i="15"/>
  <c r="BI100" i="15"/>
  <c r="BI96" i="15"/>
  <c r="N89" i="15" s="1"/>
  <c r="BI93" i="15"/>
  <c r="N87" i="15" s="1"/>
  <c r="BC99" i="15"/>
  <c r="BA101" i="15"/>
  <c r="BA100" i="15"/>
  <c r="BA96" i="15"/>
  <c r="F89" i="15" s="1"/>
  <c r="BA93" i="15"/>
  <c r="F87" i="15" s="1"/>
  <c r="BF99" i="15"/>
  <c r="BL99" i="15"/>
  <c r="BD84" i="15"/>
  <c r="I85" i="15" s="1"/>
  <c r="BD81" i="15"/>
  <c r="I83" i="15" s="1"/>
  <c r="BD88" i="15"/>
  <c r="BD89" i="15"/>
  <c r="BF81" i="15"/>
  <c r="K83" i="15" s="1"/>
  <c r="BF89" i="15"/>
  <c r="BF88" i="15"/>
  <c r="BF84" i="15"/>
  <c r="K85" i="15" s="1"/>
  <c r="BJ89" i="15"/>
  <c r="BJ88" i="15"/>
  <c r="BJ84" i="15"/>
  <c r="O85" i="15" s="1"/>
  <c r="BJ81" i="15"/>
  <c r="O83" i="15" s="1"/>
  <c r="BN81" i="15"/>
  <c r="S83" i="15" s="1"/>
  <c r="BN89" i="15"/>
  <c r="BN88" i="15"/>
  <c r="BN84" i="15"/>
  <c r="S85" i="15" s="1"/>
  <c r="BE87" i="15"/>
  <c r="BG87" i="15"/>
  <c r="BL87" i="15"/>
  <c r="BC87" i="15"/>
  <c r="BI87" i="15"/>
  <c r="BB89" i="15"/>
  <c r="BB88" i="15"/>
  <c r="BB81" i="15"/>
  <c r="G83" i="15" s="1"/>
  <c r="BB84" i="15"/>
  <c r="G85" i="15" s="1"/>
  <c r="BA81" i="15"/>
  <c r="F83" i="15" s="1"/>
  <c r="BA89" i="15"/>
  <c r="BA88" i="15"/>
  <c r="BA84" i="15"/>
  <c r="F85" i="15" s="1"/>
  <c r="BH81" i="15"/>
  <c r="M83" i="15" s="1"/>
  <c r="BH89" i="15"/>
  <c r="BH88" i="15"/>
  <c r="BH84" i="15"/>
  <c r="M85" i="15" s="1"/>
  <c r="BO87" i="15"/>
  <c r="BP87" i="15"/>
  <c r="BQ87" i="15"/>
  <c r="BK87" i="15"/>
  <c r="BM87" i="15"/>
  <c r="BO75" i="15"/>
  <c r="BO76" i="15" s="1"/>
  <c r="BE75" i="15"/>
  <c r="BE69" i="15" s="1"/>
  <c r="J79" i="15" s="1"/>
  <c r="BH75" i="15"/>
  <c r="BJ75" i="15"/>
  <c r="BJ77" i="15" s="1"/>
  <c r="BE77" i="15"/>
  <c r="BE76" i="15"/>
  <c r="BH72" i="15"/>
  <c r="M81" i="15" s="1"/>
  <c r="BH69" i="15"/>
  <c r="M79" i="15" s="1"/>
  <c r="BH76" i="15"/>
  <c r="BH77" i="15"/>
  <c r="BJ72" i="15"/>
  <c r="O81" i="15" s="1"/>
  <c r="BJ69" i="15"/>
  <c r="O79" i="15" s="1"/>
  <c r="BD69" i="15"/>
  <c r="I79" i="15" s="1"/>
  <c r="BD76" i="15"/>
  <c r="BD72" i="15"/>
  <c r="I81" i="15" s="1"/>
  <c r="BD77" i="15"/>
  <c r="BI75" i="15"/>
  <c r="BP75" i="15"/>
  <c r="BQ75" i="15"/>
  <c r="BN77" i="15"/>
  <c r="BN72" i="15"/>
  <c r="S81" i="15" s="1"/>
  <c r="BN69" i="15"/>
  <c r="S79" i="15" s="1"/>
  <c r="BN76" i="15"/>
  <c r="BC69" i="15"/>
  <c r="H79" i="15" s="1"/>
  <c r="BC76" i="15"/>
  <c r="BC77" i="15"/>
  <c r="BC72" i="15"/>
  <c r="H81" i="15" s="1"/>
  <c r="BL69" i="15"/>
  <c r="Q79" i="15" s="1"/>
  <c r="BL76" i="15"/>
  <c r="BL77" i="15"/>
  <c r="BL72" i="15"/>
  <c r="Q81" i="15" s="1"/>
  <c r="BM75" i="15"/>
  <c r="BB72" i="15"/>
  <c r="G81" i="15" s="1"/>
  <c r="BB77" i="15"/>
  <c r="BB76" i="15"/>
  <c r="BB69" i="15"/>
  <c r="G79" i="15" s="1"/>
  <c r="BG69" i="15"/>
  <c r="L79" i="15" s="1"/>
  <c r="BG76" i="15"/>
  <c r="BG77" i="15"/>
  <c r="BG72" i="15"/>
  <c r="L81" i="15" s="1"/>
  <c r="BA77" i="15"/>
  <c r="BA76" i="15"/>
  <c r="BA69" i="15"/>
  <c r="F79" i="15" s="1"/>
  <c r="BA72" i="15"/>
  <c r="F81" i="15" s="1"/>
  <c r="BK75" i="15"/>
  <c r="BF75" i="15"/>
  <c r="BC56" i="15"/>
  <c r="H75" i="15" s="1"/>
  <c r="BC60" i="15"/>
  <c r="H77" i="15" s="1"/>
  <c r="BH60" i="15"/>
  <c r="M77" i="15" s="1"/>
  <c r="BH56" i="15"/>
  <c r="M75" i="15" s="1"/>
  <c r="BJ56" i="15"/>
  <c r="O75" i="15" s="1"/>
  <c r="BJ60" i="15"/>
  <c r="O77" i="15" s="1"/>
  <c r="BI63" i="15"/>
  <c r="BG60" i="15"/>
  <c r="L77" i="15" s="1"/>
  <c r="BG56" i="15"/>
  <c r="L75" i="15" s="1"/>
  <c r="BL60" i="15"/>
  <c r="Q77" i="15" s="1"/>
  <c r="BL56" i="15"/>
  <c r="Q75" i="15" s="1"/>
  <c r="BK63" i="15"/>
  <c r="BM63" i="15"/>
  <c r="BF56" i="15"/>
  <c r="K75" i="15" s="1"/>
  <c r="BF60" i="15"/>
  <c r="K77" i="15" s="1"/>
  <c r="BO60" i="15"/>
  <c r="T77" i="15" s="1"/>
  <c r="BO56" i="15"/>
  <c r="T75" i="15" s="1"/>
  <c r="BP63" i="15"/>
  <c r="BQ63" i="15"/>
  <c r="BA56" i="15"/>
  <c r="F75" i="15" s="1"/>
  <c r="BA64" i="15"/>
  <c r="BA65" i="15"/>
  <c r="BA60" i="15"/>
  <c r="F77" i="15" s="1"/>
  <c r="BN63" i="15"/>
  <c r="BD63" i="15"/>
  <c r="BB63" i="15"/>
  <c r="BE63" i="15"/>
  <c r="BN50" i="15"/>
  <c r="BC50" i="15"/>
  <c r="BC47" i="15" s="1"/>
  <c r="H73" i="15" s="1"/>
  <c r="BP50" i="15"/>
  <c r="BQ50" i="15"/>
  <c r="BM44" i="15"/>
  <c r="R71" i="15" s="1"/>
  <c r="BM65" i="15"/>
  <c r="BM64" i="15"/>
  <c r="BM52" i="15"/>
  <c r="BM51" i="15"/>
  <c r="BM47" i="15"/>
  <c r="R73" i="15" s="1"/>
  <c r="BO50" i="15"/>
  <c r="BA47" i="15"/>
  <c r="F73" i="15" s="1"/>
  <c r="BA52" i="15"/>
  <c r="BA44" i="15"/>
  <c r="F71" i="15" s="1"/>
  <c r="BA51" i="15"/>
  <c r="BB50" i="15"/>
  <c r="BH47" i="15"/>
  <c r="M73" i="15" s="1"/>
  <c r="BH51" i="15"/>
  <c r="BH65" i="15"/>
  <c r="BH64" i="15"/>
  <c r="BH52" i="15"/>
  <c r="BH44" i="15"/>
  <c r="M71" i="15" s="1"/>
  <c r="BE50" i="15"/>
  <c r="BF50" i="15"/>
  <c r="BG50" i="15"/>
  <c r="BN65" i="15"/>
  <c r="BN47" i="15"/>
  <c r="S73" i="15" s="1"/>
  <c r="BN51" i="15"/>
  <c r="BN64" i="15"/>
  <c r="BN52" i="15"/>
  <c r="BN44" i="15"/>
  <c r="S71" i="15" s="1"/>
  <c r="BD51" i="15"/>
  <c r="BD65" i="15"/>
  <c r="BD44" i="15"/>
  <c r="I71" i="15" s="1"/>
  <c r="BD47" i="15"/>
  <c r="I73" i="15" s="1"/>
  <c r="BD64" i="15"/>
  <c r="BD52" i="15"/>
  <c r="BC64" i="15"/>
  <c r="BC52" i="15"/>
  <c r="BC51" i="15"/>
  <c r="BC44" i="15"/>
  <c r="H71" i="15" s="1"/>
  <c r="BC65" i="15"/>
  <c r="BL47" i="15"/>
  <c r="Q73" i="15" s="1"/>
  <c r="BL51" i="15"/>
  <c r="BL44" i="15"/>
  <c r="Q71" i="15" s="1"/>
  <c r="BL65" i="15"/>
  <c r="BL64" i="15"/>
  <c r="BL52" i="15"/>
  <c r="BI50" i="15"/>
  <c r="BJ50" i="15"/>
  <c r="BK50" i="15"/>
  <c r="BE35" i="15"/>
  <c r="J69" i="15" s="1"/>
  <c r="BE39" i="15"/>
  <c r="BE40" i="15"/>
  <c r="BE32" i="15"/>
  <c r="J67" i="15" s="1"/>
  <c r="BO40" i="15"/>
  <c r="BO32" i="15"/>
  <c r="T67" i="15" s="1"/>
  <c r="BO35" i="15"/>
  <c r="T69" i="15" s="1"/>
  <c r="BO39" i="15"/>
  <c r="BD35" i="15"/>
  <c r="I69" i="15" s="1"/>
  <c r="BD39" i="15"/>
  <c r="BD32" i="15"/>
  <c r="I67" i="15" s="1"/>
  <c r="BD40" i="15"/>
  <c r="BJ38" i="15"/>
  <c r="BL35" i="15"/>
  <c r="Q69" i="15" s="1"/>
  <c r="BL39" i="15"/>
  <c r="BL32" i="15"/>
  <c r="Q67" i="15" s="1"/>
  <c r="BL40" i="15"/>
  <c r="BM38" i="15"/>
  <c r="BN38" i="15"/>
  <c r="BG38" i="15"/>
  <c r="BF38" i="15"/>
  <c r="BP38" i="15"/>
  <c r="BQ38" i="15"/>
  <c r="BI39" i="15"/>
  <c r="BI32" i="15"/>
  <c r="N67" i="15" s="1"/>
  <c r="BI35" i="15"/>
  <c r="N69" i="15" s="1"/>
  <c r="BI40" i="15"/>
  <c r="BC32" i="15"/>
  <c r="H67" i="15" s="1"/>
  <c r="BC40" i="15"/>
  <c r="BC35" i="15"/>
  <c r="H69" i="15" s="1"/>
  <c r="BC39" i="15"/>
  <c r="BA35" i="15"/>
  <c r="F69" i="15" s="1"/>
  <c r="BA39" i="15"/>
  <c r="BA32" i="15"/>
  <c r="F67" i="15" s="1"/>
  <c r="BA40" i="15"/>
  <c r="BB38" i="15"/>
  <c r="BH38" i="15"/>
  <c r="BK38" i="15"/>
  <c r="BP26" i="15"/>
  <c r="BQ26" i="15"/>
  <c r="BO28" i="15"/>
  <c r="BO27" i="15"/>
  <c r="BO23" i="15"/>
  <c r="T65" i="15" s="1"/>
  <c r="BO20" i="15"/>
  <c r="T63" i="15" s="1"/>
  <c r="BD27" i="15"/>
  <c r="BD23" i="15"/>
  <c r="I65" i="15" s="1"/>
  <c r="BD20" i="15"/>
  <c r="I63" i="15" s="1"/>
  <c r="BD28" i="15"/>
  <c r="BB26" i="15"/>
  <c r="BH23" i="15"/>
  <c r="M65" i="15" s="1"/>
  <c r="BH27" i="15"/>
  <c r="BH20" i="15"/>
  <c r="M63" i="15" s="1"/>
  <c r="BH28" i="15"/>
  <c r="BE26" i="15"/>
  <c r="BF26" i="15"/>
  <c r="BG26" i="15"/>
  <c r="BM20" i="15"/>
  <c r="R63" i="15" s="1"/>
  <c r="BM28" i="15"/>
  <c r="BM27" i="15"/>
  <c r="BM23" i="15"/>
  <c r="R65" i="15" s="1"/>
  <c r="BN26" i="15"/>
  <c r="BA23" i="15"/>
  <c r="F65" i="15" s="1"/>
  <c r="BA20" i="15"/>
  <c r="F63" i="15" s="1"/>
  <c r="BA28" i="15"/>
  <c r="BA27" i="15"/>
  <c r="BC26" i="15"/>
  <c r="BL27" i="15"/>
  <c r="BL20" i="15"/>
  <c r="Q63" i="15" s="1"/>
  <c r="BL28" i="15"/>
  <c r="BL23" i="15"/>
  <c r="Q65" i="15" s="1"/>
  <c r="BI26" i="15"/>
  <c r="BJ26" i="15"/>
  <c r="BK26" i="15"/>
  <c r="BD50" i="11"/>
  <c r="BD65" i="11" s="1"/>
  <c r="BF50" i="11"/>
  <c r="BO50" i="11"/>
  <c r="BO51" i="11" s="1"/>
  <c r="BM50" i="11"/>
  <c r="BM47" i="11" s="1"/>
  <c r="R73" i="11" s="1"/>
  <c r="BD51" i="11"/>
  <c r="BD64" i="11"/>
  <c r="BD47" i="11"/>
  <c r="I73" i="11" s="1"/>
  <c r="BO52" i="11"/>
  <c r="BO64" i="11"/>
  <c r="BO44" i="11"/>
  <c r="T71" i="11" s="1"/>
  <c r="BH47" i="11"/>
  <c r="M73" i="11" s="1"/>
  <c r="BH51" i="11"/>
  <c r="BH65" i="11"/>
  <c r="BH64" i="11"/>
  <c r="BH52" i="11"/>
  <c r="BH44" i="11"/>
  <c r="M71" i="11" s="1"/>
  <c r="BN50" i="11"/>
  <c r="BJ52" i="11"/>
  <c r="BJ47" i="11"/>
  <c r="O73" i="11" s="1"/>
  <c r="BJ51" i="11"/>
  <c r="BJ44" i="11"/>
  <c r="O71" i="11" s="1"/>
  <c r="BJ65" i="11"/>
  <c r="BJ64" i="11"/>
  <c r="BL50" i="11"/>
  <c r="BC50" i="11"/>
  <c r="BE50" i="11"/>
  <c r="BF47" i="11"/>
  <c r="K73" i="11" s="1"/>
  <c r="BF52" i="11"/>
  <c r="BF65" i="11"/>
  <c r="BF64" i="11"/>
  <c r="BF51" i="11"/>
  <c r="BF44" i="11"/>
  <c r="K71" i="11" s="1"/>
  <c r="BM64" i="11"/>
  <c r="BM51" i="11"/>
  <c r="BB52" i="11"/>
  <c r="BB51" i="11"/>
  <c r="BB65" i="11"/>
  <c r="BB44" i="11"/>
  <c r="G71" i="11" s="1"/>
  <c r="BB47" i="11"/>
  <c r="G73" i="11" s="1"/>
  <c r="BB64" i="11"/>
  <c r="BA44" i="11"/>
  <c r="F71" i="11" s="1"/>
  <c r="BA52" i="11"/>
  <c r="BA47" i="11"/>
  <c r="F73" i="11" s="1"/>
  <c r="BA51" i="11"/>
  <c r="BK50" i="11"/>
  <c r="BP50" i="11"/>
  <c r="BQ50" i="11"/>
  <c r="BG50" i="11"/>
  <c r="BI50" i="11"/>
  <c r="BK37" i="11"/>
  <c r="BK36" i="11" s="1"/>
  <c r="BI37" i="11"/>
  <c r="BI36" i="11" s="1"/>
  <c r="BJ37" i="11"/>
  <c r="BJ36" i="11" s="1"/>
  <c r="BJ38" i="11" s="1"/>
  <c r="BL37" i="11"/>
  <c r="BL36" i="11" s="1"/>
  <c r="BL38" i="11" s="1"/>
  <c r="BC37" i="11"/>
  <c r="BC36" i="11" s="1"/>
  <c r="BA37" i="11"/>
  <c r="BA36" i="11" s="1"/>
  <c r="BA38" i="11" s="1"/>
  <c r="BB37" i="11"/>
  <c r="BB36" i="11" s="1"/>
  <c r="BB38" i="11" s="1"/>
  <c r="BD37" i="11"/>
  <c r="BD36" i="11" s="1"/>
  <c r="BD38" i="11" s="1"/>
  <c r="BO37" i="11"/>
  <c r="BO36" i="11" s="1"/>
  <c r="BO38" i="11" s="1"/>
  <c r="BO32" i="11" s="1"/>
  <c r="T67" i="11" s="1"/>
  <c r="BN37" i="11"/>
  <c r="BN36" i="11" s="1"/>
  <c r="BG37" i="11"/>
  <c r="BG36" i="11" s="1"/>
  <c r="BG38" i="11" s="1"/>
  <c r="BG35" i="11" s="1"/>
  <c r="L69" i="11" s="1"/>
  <c r="BE37" i="11"/>
  <c r="BE36" i="11" s="1"/>
  <c r="BE38" i="11" s="1"/>
  <c r="BE39" i="11" s="1"/>
  <c r="BF37" i="11"/>
  <c r="BF36" i="11" s="1"/>
  <c r="BH37" i="11"/>
  <c r="BH36" i="11" s="1"/>
  <c r="BM37" i="11"/>
  <c r="BM36" i="11" s="1"/>
  <c r="BP37" i="11"/>
  <c r="BP36" i="11" s="1"/>
  <c r="BE35" i="11"/>
  <c r="J69" i="11" s="1"/>
  <c r="BO39" i="11"/>
  <c r="BO40" i="11"/>
  <c r="BG39" i="11"/>
  <c r="BG40" i="11"/>
  <c r="BF63" i="10"/>
  <c r="BF60" i="10" s="1"/>
  <c r="K77" i="10" s="1"/>
  <c r="BO63" i="10"/>
  <c r="BF56" i="10"/>
  <c r="K75" i="10" s="1"/>
  <c r="BO60" i="10"/>
  <c r="T77" i="10" s="1"/>
  <c r="BO56" i="10"/>
  <c r="T75" i="10" s="1"/>
  <c r="BJ56" i="10"/>
  <c r="O75" i="10" s="1"/>
  <c r="BJ60" i="10"/>
  <c r="O77" i="10" s="1"/>
  <c r="BC56" i="10"/>
  <c r="H75" i="10" s="1"/>
  <c r="BC60" i="10"/>
  <c r="H77" i="10" s="1"/>
  <c r="BP63" i="10"/>
  <c r="BQ63" i="10"/>
  <c r="BN63" i="10"/>
  <c r="BE63" i="10"/>
  <c r="BG63" i="10"/>
  <c r="BL60" i="10"/>
  <c r="Q77" i="10" s="1"/>
  <c r="BL56" i="10"/>
  <c r="Q75" i="10" s="1"/>
  <c r="BM63" i="10"/>
  <c r="BH60" i="10"/>
  <c r="M77" i="10" s="1"/>
  <c r="BH56" i="10"/>
  <c r="M75" i="10" s="1"/>
  <c r="BA60" i="10"/>
  <c r="F77" i="10" s="1"/>
  <c r="BA64" i="10"/>
  <c r="BA65" i="10"/>
  <c r="BA56" i="10"/>
  <c r="F75" i="10" s="1"/>
  <c r="BB63" i="10"/>
  <c r="BD63" i="10"/>
  <c r="BI63" i="10"/>
  <c r="BK63" i="10"/>
  <c r="BC50" i="10"/>
  <c r="BI50" i="10"/>
  <c r="BI47" i="10" s="1"/>
  <c r="N73" i="10" s="1"/>
  <c r="BH52" i="10"/>
  <c r="BK50" i="10"/>
  <c r="BK51" i="10" s="1"/>
  <c r="BH51" i="10"/>
  <c r="BH47" i="10"/>
  <c r="M73" i="10" s="1"/>
  <c r="BA51" i="10"/>
  <c r="BJ47" i="10"/>
  <c r="O73" i="10" s="1"/>
  <c r="BJ64" i="10"/>
  <c r="BA44" i="10"/>
  <c r="F71" i="10" s="1"/>
  <c r="BJ51" i="10"/>
  <c r="BJ65" i="10"/>
  <c r="BD50" i="10"/>
  <c r="BF50" i="10"/>
  <c r="BJ52" i="10"/>
  <c r="BB50" i="10"/>
  <c r="BL50" i="10"/>
  <c r="BN50" i="10"/>
  <c r="BP65" i="10"/>
  <c r="BP64" i="10"/>
  <c r="BP52" i="10"/>
  <c r="BP47" i="10"/>
  <c r="U73" i="10" s="1"/>
  <c r="BP51" i="10"/>
  <c r="BP44" i="10"/>
  <c r="U71" i="10" s="1"/>
  <c r="BI51" i="10"/>
  <c r="BI65" i="10"/>
  <c r="BI64" i="10"/>
  <c r="BI52" i="10"/>
  <c r="BC51" i="10"/>
  <c r="BC47" i="10"/>
  <c r="H73" i="10" s="1"/>
  <c r="BC65" i="10"/>
  <c r="BC64" i="10"/>
  <c r="BC52" i="10"/>
  <c r="BC44" i="10"/>
  <c r="H71" i="10" s="1"/>
  <c r="BK65" i="10"/>
  <c r="BE51" i="10"/>
  <c r="BE65" i="10"/>
  <c r="BE64" i="10"/>
  <c r="BE52" i="10"/>
  <c r="BE47" i="10"/>
  <c r="J73" i="10" s="1"/>
  <c r="BE44" i="10"/>
  <c r="J71" i="10" s="1"/>
  <c r="BM51" i="10"/>
  <c r="BM44" i="10"/>
  <c r="R71" i="10" s="1"/>
  <c r="BM47" i="10"/>
  <c r="R73" i="10" s="1"/>
  <c r="BM65" i="10"/>
  <c r="BM64" i="10"/>
  <c r="BM52" i="10"/>
  <c r="BG47" i="10"/>
  <c r="L73" i="10" s="1"/>
  <c r="BG51" i="10"/>
  <c r="BG65" i="10"/>
  <c r="BG64" i="10"/>
  <c r="BG52" i="10"/>
  <c r="BG44" i="10"/>
  <c r="L71" i="10" s="1"/>
  <c r="BO51" i="10"/>
  <c r="BO47" i="10"/>
  <c r="T73" i="10" s="1"/>
  <c r="BO65" i="10"/>
  <c r="BO64" i="10"/>
  <c r="BO52" i="10"/>
  <c r="BO44" i="10"/>
  <c r="T71" i="10" s="1"/>
  <c r="BB50" i="8"/>
  <c r="BJ50" i="8"/>
  <c r="BH50" i="8"/>
  <c r="BD50" i="8"/>
  <c r="BL50" i="8"/>
  <c r="BM47" i="8"/>
  <c r="R73" i="8" s="1"/>
  <c r="BM64" i="8"/>
  <c r="BM52" i="8"/>
  <c r="BM51" i="8"/>
  <c r="BM44" i="8"/>
  <c r="R71" i="8" s="1"/>
  <c r="BM65" i="8"/>
  <c r="BI44" i="8"/>
  <c r="N71" i="8" s="1"/>
  <c r="BI64" i="8"/>
  <c r="BI52" i="8"/>
  <c r="BI51" i="8"/>
  <c r="BI65" i="8"/>
  <c r="BI47" i="8"/>
  <c r="N73" i="8" s="1"/>
  <c r="BP47" i="8"/>
  <c r="U73" i="8" s="1"/>
  <c r="BP65" i="8"/>
  <c r="BP44" i="8"/>
  <c r="U71" i="8" s="1"/>
  <c r="BP64" i="8"/>
  <c r="BP52" i="8"/>
  <c r="BP51" i="8"/>
  <c r="BG44" i="8"/>
  <c r="L71" i="8" s="1"/>
  <c r="BG64" i="8"/>
  <c r="BG52" i="8"/>
  <c r="BG51" i="8"/>
  <c r="BG65" i="8"/>
  <c r="BG47" i="8"/>
  <c r="L73" i="8" s="1"/>
  <c r="BO44" i="8"/>
  <c r="T71" i="8" s="1"/>
  <c r="BO64" i="8"/>
  <c r="BO52" i="8"/>
  <c r="BO51" i="8"/>
  <c r="BO65" i="8"/>
  <c r="BO47" i="8"/>
  <c r="T73" i="8" s="1"/>
  <c r="BE47" i="8"/>
  <c r="J73" i="8" s="1"/>
  <c r="BE64" i="8"/>
  <c r="BE52" i="8"/>
  <c r="BE51" i="8"/>
  <c r="BE65" i="8"/>
  <c r="BE44" i="8"/>
  <c r="J71" i="8" s="1"/>
  <c r="BC47" i="8"/>
  <c r="H73" i="8" s="1"/>
  <c r="BC64" i="8"/>
  <c r="BC52" i="8"/>
  <c r="BC51" i="8"/>
  <c r="BC44" i="8"/>
  <c r="H71" i="8" s="1"/>
  <c r="BC65" i="8"/>
  <c r="BK47" i="8"/>
  <c r="P73" i="8" s="1"/>
  <c r="BK64" i="8"/>
  <c r="BK52" i="8"/>
  <c r="BK51" i="8"/>
  <c r="BK65" i="8"/>
  <c r="BK44" i="8"/>
  <c r="P71" i="8" s="1"/>
  <c r="BK32" i="8"/>
  <c r="P67" i="8" s="1"/>
  <c r="BG38" i="8"/>
  <c r="BA39" i="8"/>
  <c r="BC38" i="8"/>
  <c r="BI35" i="8"/>
  <c r="N69" i="8" s="1"/>
  <c r="BK20" i="11"/>
  <c r="P63" i="11" s="1"/>
  <c r="BK28" i="11"/>
  <c r="BK27" i="11"/>
  <c r="BK23" i="11"/>
  <c r="P65" i="11" s="1"/>
  <c r="J95" i="6" s="1"/>
  <c r="BE23" i="11"/>
  <c r="J65" i="11" s="1"/>
  <c r="BE28" i="11"/>
  <c r="BE27" i="11"/>
  <c r="BE20" i="11"/>
  <c r="J63" i="11" s="1"/>
  <c r="BM23" i="11"/>
  <c r="R65" i="11" s="1"/>
  <c r="BM28" i="11"/>
  <c r="BM27" i="11"/>
  <c r="BM20" i="11"/>
  <c r="R63" i="11" s="1"/>
  <c r="BC23" i="11"/>
  <c r="H65" i="11" s="1"/>
  <c r="BC28" i="11"/>
  <c r="BC27" i="11"/>
  <c r="BC20" i="11"/>
  <c r="H63" i="11" s="1"/>
  <c r="BP23" i="11"/>
  <c r="U65" i="11" s="1"/>
  <c r="BP20" i="11"/>
  <c r="U63" i="11" s="1"/>
  <c r="BP28" i="11"/>
  <c r="BP27" i="11"/>
  <c r="BI23" i="11"/>
  <c r="N65" i="11" s="1"/>
  <c r="BI28" i="11"/>
  <c r="BI27" i="11"/>
  <c r="BI20" i="11"/>
  <c r="N63" i="11" s="1"/>
  <c r="BG23" i="11"/>
  <c r="L65" i="11" s="1"/>
  <c r="BG28" i="11"/>
  <c r="BG27" i="11"/>
  <c r="BG20" i="11"/>
  <c r="L63" i="11" s="1"/>
  <c r="BO23" i="11"/>
  <c r="T65" i="11" s="1"/>
  <c r="BO28" i="11"/>
  <c r="BO27" i="11"/>
  <c r="BO20" i="11"/>
  <c r="T63" i="11" s="1"/>
  <c r="BI40" i="8"/>
  <c r="BI39" i="8"/>
  <c r="BP35" i="8"/>
  <c r="U69" i="8" s="1"/>
  <c r="BP32" i="8"/>
  <c r="U67" i="8" s="1"/>
  <c r="BP39" i="8"/>
  <c r="BP40" i="8"/>
  <c r="BN35" i="8"/>
  <c r="S69" i="8" s="1"/>
  <c r="BN39" i="8"/>
  <c r="BN40" i="8"/>
  <c r="BN32" i="8"/>
  <c r="S67" i="8" s="1"/>
  <c r="BJ35" i="8"/>
  <c r="O69" i="8" s="1"/>
  <c r="BJ39" i="8"/>
  <c r="BJ40" i="8"/>
  <c r="BJ32" i="8"/>
  <c r="O67" i="8" s="1"/>
  <c r="BM35" i="8"/>
  <c r="R69" i="8" s="1"/>
  <c r="BM32" i="8"/>
  <c r="R67" i="8" s="1"/>
  <c r="BM39" i="8"/>
  <c r="BM40" i="8"/>
  <c r="BE35" i="8"/>
  <c r="J69" i="8" s="1"/>
  <c r="BE39" i="8"/>
  <c r="BE40" i="8"/>
  <c r="BE32" i="8"/>
  <c r="J67" i="8" s="1"/>
  <c r="BL35" i="8"/>
  <c r="Q69" i="8" s="1"/>
  <c r="BL39" i="8"/>
  <c r="BL40" i="8"/>
  <c r="BL32" i="8"/>
  <c r="Q67" i="8" s="1"/>
  <c r="BQ39" i="8"/>
  <c r="BQ35" i="8"/>
  <c r="V69" i="8" s="1"/>
  <c r="BQ40" i="8"/>
  <c r="BQ32" i="8"/>
  <c r="V67" i="8" s="1"/>
  <c r="BH35" i="8"/>
  <c r="M69" i="8" s="1"/>
  <c r="BH32" i="8"/>
  <c r="M67" i="8" s="1"/>
  <c r="BH39" i="8"/>
  <c r="BH40" i="8"/>
  <c r="BB39" i="8"/>
  <c r="BB40" i="8"/>
  <c r="BB32" i="8"/>
  <c r="G67" i="8" s="1"/>
  <c r="BB35" i="8"/>
  <c r="G69" i="8" s="1"/>
  <c r="BD39" i="8"/>
  <c r="BD40" i="8"/>
  <c r="BD35" i="8"/>
  <c r="I69" i="8" s="1"/>
  <c r="BD32" i="8"/>
  <c r="I67" i="8" s="1"/>
  <c r="BF39" i="8"/>
  <c r="BF35" i="8"/>
  <c r="K69" i="8" s="1"/>
  <c r="BF32" i="8"/>
  <c r="K67" i="8" s="1"/>
  <c r="BF40" i="8"/>
  <c r="BJ40" i="5"/>
  <c r="BJ32" i="5"/>
  <c r="O67" i="5" s="1"/>
  <c r="BM35" i="5"/>
  <c r="R69" i="5" s="1"/>
  <c r="BA39" i="5"/>
  <c r="BM40" i="5"/>
  <c r="BA40" i="5"/>
  <c r="BJ35" i="5"/>
  <c r="O69" i="5" s="1"/>
  <c r="BP38" i="5"/>
  <c r="BQ38" i="5"/>
  <c r="BH38" i="5"/>
  <c r="BL38" i="5"/>
  <c r="BL39" i="5" s="1"/>
  <c r="BJ39" i="5"/>
  <c r="BA32" i="5"/>
  <c r="F67" i="5" s="1"/>
  <c r="BI38" i="5"/>
  <c r="BB38" i="5"/>
  <c r="BB32" i="5" s="1"/>
  <c r="G67" i="5" s="1"/>
  <c r="BD38" i="5"/>
  <c r="BN32" i="5"/>
  <c r="S67" i="5" s="1"/>
  <c r="BN39" i="5"/>
  <c r="BN40" i="5"/>
  <c r="BN35" i="5"/>
  <c r="S69" i="5" s="1"/>
  <c r="BO35" i="5"/>
  <c r="T69" i="5" s="1"/>
  <c r="BO40" i="5"/>
  <c r="BO39" i="5"/>
  <c r="BO32" i="5"/>
  <c r="T67" i="5" s="1"/>
  <c r="BF35" i="5"/>
  <c r="K69" i="5" s="1"/>
  <c r="BF40" i="5"/>
  <c r="BF39" i="5"/>
  <c r="BF32" i="5"/>
  <c r="K67" i="5" s="1"/>
  <c r="BG32" i="5"/>
  <c r="L67" i="5" s="1"/>
  <c r="BG39" i="5"/>
  <c r="BG40" i="5"/>
  <c r="BG35" i="5"/>
  <c r="L69" i="5" s="1"/>
  <c r="BB35" i="10"/>
  <c r="G69" i="10" s="1"/>
  <c r="BB40" i="10"/>
  <c r="BB32" i="10"/>
  <c r="G67" i="10" s="1"/>
  <c r="BB39" i="10"/>
  <c r="BF40" i="10"/>
  <c r="BF35" i="10"/>
  <c r="K69" i="10" s="1"/>
  <c r="BF39" i="10"/>
  <c r="BF32" i="10"/>
  <c r="K67" i="10" s="1"/>
  <c r="BJ35" i="10"/>
  <c r="O69" i="10" s="1"/>
  <c r="BJ40" i="10"/>
  <c r="BJ32" i="10"/>
  <c r="O67" i="10" s="1"/>
  <c r="BJ39" i="10"/>
  <c r="BN35" i="10"/>
  <c r="S69" i="10" s="1"/>
  <c r="BN40" i="10"/>
  <c r="BN39" i="10"/>
  <c r="BN32" i="10"/>
  <c r="S67" i="10" s="1"/>
  <c r="BA39" i="10"/>
  <c r="BA35" i="10"/>
  <c r="F69" i="10" s="1"/>
  <c r="BA32" i="10"/>
  <c r="F67" i="10" s="1"/>
  <c r="BA40" i="10"/>
  <c r="BE38" i="10"/>
  <c r="BI38" i="10"/>
  <c r="BM38" i="10"/>
  <c r="BD35" i="10"/>
  <c r="I69" i="10" s="1"/>
  <c r="BD40" i="10"/>
  <c r="BD39" i="10"/>
  <c r="BD32" i="10"/>
  <c r="I67" i="10" s="1"/>
  <c r="BH40" i="10"/>
  <c r="BH35" i="10"/>
  <c r="M69" i="10" s="1"/>
  <c r="BH39" i="10"/>
  <c r="BH32" i="10"/>
  <c r="M67" i="10" s="1"/>
  <c r="BL35" i="10"/>
  <c r="Q69" i="10" s="1"/>
  <c r="BL40" i="10"/>
  <c r="BL39" i="10"/>
  <c r="BL32" i="10"/>
  <c r="Q67" i="10" s="1"/>
  <c r="BP38" i="10"/>
  <c r="BQ38" i="10"/>
  <c r="BC38" i="10"/>
  <c r="BG38" i="10"/>
  <c r="BK38" i="10"/>
  <c r="BO38" i="10"/>
  <c r="BD20" i="5"/>
  <c r="I63" i="5" s="1"/>
  <c r="BD23" i="5"/>
  <c r="I65" i="5" s="1"/>
  <c r="BD28" i="5"/>
  <c r="BD27" i="5"/>
  <c r="BB28" i="5"/>
  <c r="BB20" i="5"/>
  <c r="G63" i="5" s="1"/>
  <c r="BB23" i="5"/>
  <c r="G65" i="5" s="1"/>
  <c r="BB27" i="5"/>
  <c r="BF27" i="5"/>
  <c r="BF20" i="5"/>
  <c r="K63" i="5" s="1"/>
  <c r="BF23" i="5"/>
  <c r="K65" i="5" s="1"/>
  <c r="BF28" i="5"/>
  <c r="BJ28" i="5"/>
  <c r="BJ27" i="5"/>
  <c r="BJ23" i="5"/>
  <c r="O65" i="5" s="1"/>
  <c r="BJ20" i="5"/>
  <c r="O63" i="5" s="1"/>
  <c r="BN27" i="5"/>
  <c r="BN23" i="5"/>
  <c r="S65" i="5" s="1"/>
  <c r="BN20" i="5"/>
  <c r="S63" i="5" s="1"/>
  <c r="BN28" i="5"/>
  <c r="BC26" i="5"/>
  <c r="BG26" i="5"/>
  <c r="BK26" i="5"/>
  <c r="BO26" i="5"/>
  <c r="BI23" i="10"/>
  <c r="N65" i="10" s="1"/>
  <c r="BI20" i="10"/>
  <c r="N63" i="10" s="1"/>
  <c r="BI28" i="10"/>
  <c r="BI27" i="10"/>
  <c r="BM23" i="10"/>
  <c r="R65" i="10" s="1"/>
  <c r="BM20" i="10"/>
  <c r="R63" i="10" s="1"/>
  <c r="BM28" i="10"/>
  <c r="BM27" i="10"/>
  <c r="BQ27" i="10"/>
  <c r="BQ20" i="10"/>
  <c r="V63" i="10" s="1"/>
  <c r="BQ28" i="10"/>
  <c r="BQ23" i="10"/>
  <c r="V65" i="10" s="1"/>
  <c r="BC27" i="10"/>
  <c r="BC20" i="10"/>
  <c r="H63" i="10" s="1"/>
  <c r="BC23" i="10"/>
  <c r="H65" i="10" s="1"/>
  <c r="BC28" i="10"/>
  <c r="BB27" i="8"/>
  <c r="BB28" i="8"/>
  <c r="BB23" i="8"/>
  <c r="G65" i="8" s="1"/>
  <c r="BB20" i="8"/>
  <c r="G63" i="8" s="1"/>
  <c r="BF27" i="8"/>
  <c r="BF28" i="8"/>
  <c r="BF23" i="8"/>
  <c r="K65" i="8" s="1"/>
  <c r="BF20" i="8"/>
  <c r="K63" i="8" s="1"/>
  <c r="BL28" i="8"/>
  <c r="BL23" i="8"/>
  <c r="Q65" i="8" s="1"/>
  <c r="BL20" i="8"/>
  <c r="Q63" i="8" s="1"/>
  <c r="BL27" i="8"/>
  <c r="BC26" i="8"/>
  <c r="BG26" i="8"/>
  <c r="BN23" i="8"/>
  <c r="S65" i="8" s="1"/>
  <c r="BN27" i="8"/>
  <c r="BN28" i="8"/>
  <c r="BN20" i="8"/>
  <c r="S63" i="8" s="1"/>
  <c r="BK26" i="8"/>
  <c r="BO26" i="8"/>
  <c r="BH27" i="5"/>
  <c r="BH20" i="5"/>
  <c r="M63" i="5" s="1"/>
  <c r="BH28" i="5"/>
  <c r="BH23" i="5"/>
  <c r="M65" i="5" s="1"/>
  <c r="BL28" i="5"/>
  <c r="BL23" i="5"/>
  <c r="Q65" i="5" s="1"/>
  <c r="BL20" i="5"/>
  <c r="Q63" i="5" s="1"/>
  <c r="BL27" i="5"/>
  <c r="BA23" i="5"/>
  <c r="F65" i="5" s="1"/>
  <c r="BA28" i="5"/>
  <c r="BA20" i="5"/>
  <c r="F63" i="5" s="1"/>
  <c r="BA27" i="5"/>
  <c r="BE26" i="5"/>
  <c r="BI26" i="5"/>
  <c r="BM26" i="5"/>
  <c r="BP26" i="5"/>
  <c r="BQ26" i="5"/>
  <c r="BD23" i="10"/>
  <c r="I65" i="10" s="1"/>
  <c r="BD28" i="10"/>
  <c r="BD20" i="10"/>
  <c r="I63" i="10" s="1"/>
  <c r="BD27" i="10"/>
  <c r="BE23" i="10"/>
  <c r="J65" i="10" s="1"/>
  <c r="BE20" i="10"/>
  <c r="J63" i="10" s="1"/>
  <c r="BE28" i="10"/>
  <c r="BE27" i="10"/>
  <c r="BP23" i="10"/>
  <c r="U65" i="10" s="1"/>
  <c r="BP28" i="10"/>
  <c r="BP20" i="10"/>
  <c r="U63" i="10" s="1"/>
  <c r="BP27" i="10"/>
  <c r="BH23" i="10"/>
  <c r="M65" i="10" s="1"/>
  <c r="BH28" i="10"/>
  <c r="BH20" i="10"/>
  <c r="M63" i="10" s="1"/>
  <c r="BH27" i="10"/>
  <c r="BD28" i="8"/>
  <c r="BD27" i="8"/>
  <c r="BD23" i="8"/>
  <c r="I65" i="8" s="1"/>
  <c r="BD20" i="8"/>
  <c r="I63" i="8" s="1"/>
  <c r="BH28" i="8"/>
  <c r="BH23" i="8"/>
  <c r="M65" i="8" s="1"/>
  <c r="BH20" i="8"/>
  <c r="M63" i="8" s="1"/>
  <c r="BH27" i="8"/>
  <c r="BA23" i="8"/>
  <c r="F65" i="8" s="1"/>
  <c r="BA28" i="8"/>
  <c r="BA27" i="8"/>
  <c r="BA20" i="8"/>
  <c r="F63" i="8" s="1"/>
  <c r="BE26" i="8"/>
  <c r="BJ23" i="8"/>
  <c r="O65" i="8" s="1"/>
  <c r="BJ27" i="8"/>
  <c r="BJ28" i="8"/>
  <c r="BJ20" i="8"/>
  <c r="O63" i="8" s="1"/>
  <c r="BI26" i="8"/>
  <c r="BM26" i="8"/>
  <c r="BP26" i="8"/>
  <c r="BQ26" i="8"/>
  <c r="BI44" i="10" l="1"/>
  <c r="N71" i="10" s="1"/>
  <c r="J41" i="6"/>
  <c r="BL32" i="5"/>
  <c r="Q67" i="5" s="1"/>
  <c r="J225" i="6"/>
  <c r="BC120" i="15"/>
  <c r="H97" i="15" s="1"/>
  <c r="BO69" i="15"/>
  <c r="T79" i="15" s="1"/>
  <c r="BE72" i="15"/>
  <c r="J81" i="15" s="1"/>
  <c r="J215" i="6" s="1"/>
  <c r="J224" i="6"/>
  <c r="BH117" i="15"/>
  <c r="M95" i="15" s="1"/>
  <c r="BC117" i="15"/>
  <c r="H95" i="15" s="1"/>
  <c r="BH120" i="15"/>
  <c r="M97" i="15" s="1"/>
  <c r="BG120" i="15"/>
  <c r="L97" i="15" s="1"/>
  <c r="BG124" i="15"/>
  <c r="BG125" i="15"/>
  <c r="BG117" i="15"/>
  <c r="L95" i="15" s="1"/>
  <c r="BD120" i="15"/>
  <c r="I97" i="15" s="1"/>
  <c r="BD117" i="15"/>
  <c r="I95" i="15" s="1"/>
  <c r="BD125" i="15"/>
  <c r="BD124" i="15"/>
  <c r="BP120" i="15"/>
  <c r="U97" i="15" s="1"/>
  <c r="BP117" i="15"/>
  <c r="U95" i="15" s="1"/>
  <c r="BP125" i="15"/>
  <c r="BP124" i="15"/>
  <c r="BN125" i="15"/>
  <c r="BN120" i="15"/>
  <c r="S97" i="15" s="1"/>
  <c r="BN124" i="15"/>
  <c r="BN117" i="15"/>
  <c r="S95" i="15" s="1"/>
  <c r="BF125" i="15"/>
  <c r="BF120" i="15"/>
  <c r="K97" i="15" s="1"/>
  <c r="BF124" i="15"/>
  <c r="BF117" i="15"/>
  <c r="K95" i="15" s="1"/>
  <c r="J222" i="6" s="1"/>
  <c r="BB125" i="15"/>
  <c r="BB124" i="15"/>
  <c r="BB117" i="15"/>
  <c r="G95" i="15" s="1"/>
  <c r="BB120" i="15"/>
  <c r="G97" i="15" s="1"/>
  <c r="BL120" i="15"/>
  <c r="Q97" i="15" s="1"/>
  <c r="BL124" i="15"/>
  <c r="BL125" i="15"/>
  <c r="BL117" i="15"/>
  <c r="Q95" i="15" s="1"/>
  <c r="BI125" i="15"/>
  <c r="BI120" i="15"/>
  <c r="N97" i="15" s="1"/>
  <c r="BI117" i="15"/>
  <c r="N95" i="15" s="1"/>
  <c r="BI124" i="15"/>
  <c r="BM120" i="15"/>
  <c r="R97" i="15" s="1"/>
  <c r="BM117" i="15"/>
  <c r="R95" i="15" s="1"/>
  <c r="BM125" i="15"/>
  <c r="BM124" i="15"/>
  <c r="BJ125" i="15"/>
  <c r="BJ124" i="15"/>
  <c r="BJ120" i="15"/>
  <c r="O97" i="15" s="1"/>
  <c r="BJ117" i="15"/>
  <c r="O95" i="15" s="1"/>
  <c r="BQ125" i="15"/>
  <c r="BQ120" i="15"/>
  <c r="V97" i="15" s="1"/>
  <c r="BQ117" i="15"/>
  <c r="V95" i="15" s="1"/>
  <c r="BQ124" i="15"/>
  <c r="BK108" i="15"/>
  <c r="P93" i="15" s="1"/>
  <c r="BK112" i="15"/>
  <c r="BK113" i="15"/>
  <c r="BK105" i="15"/>
  <c r="P91" i="15" s="1"/>
  <c r="BF113" i="15"/>
  <c r="BF108" i="15"/>
  <c r="K93" i="15" s="1"/>
  <c r="BF105" i="15"/>
  <c r="K91" i="15" s="1"/>
  <c r="BF112" i="15"/>
  <c r="BH108" i="15"/>
  <c r="M93" i="15" s="1"/>
  <c r="BH113" i="15"/>
  <c r="BH112" i="15"/>
  <c r="BH105" i="15"/>
  <c r="M91" i="15" s="1"/>
  <c r="BQ108" i="15"/>
  <c r="V93" i="15" s="1"/>
  <c r="BQ105" i="15"/>
  <c r="V91" i="15" s="1"/>
  <c r="BQ112" i="15"/>
  <c r="BQ113" i="15"/>
  <c r="BB113" i="15"/>
  <c r="BB108" i="15"/>
  <c r="G93" i="15" s="1"/>
  <c r="BB105" i="15"/>
  <c r="G91" i="15" s="1"/>
  <c r="J220" i="6" s="1"/>
  <c r="BB112" i="15"/>
  <c r="BO105" i="15"/>
  <c r="T91" i="15" s="1"/>
  <c r="BO112" i="15"/>
  <c r="BO108" i="15"/>
  <c r="T93" i="15" s="1"/>
  <c r="J221" i="6" s="1"/>
  <c r="BO113" i="15"/>
  <c r="BL108" i="15"/>
  <c r="Q93" i="15" s="1"/>
  <c r="BL105" i="15"/>
  <c r="Q91" i="15" s="1"/>
  <c r="BL112" i="15"/>
  <c r="BL113" i="15"/>
  <c r="BM108" i="15"/>
  <c r="R93" i="15" s="1"/>
  <c r="BM105" i="15"/>
  <c r="R91" i="15" s="1"/>
  <c r="BM113" i="15"/>
  <c r="BM112" i="15"/>
  <c r="BP108" i="15"/>
  <c r="U93" i="15" s="1"/>
  <c r="BP113" i="15"/>
  <c r="BP112" i="15"/>
  <c r="BP105" i="15"/>
  <c r="U91" i="15" s="1"/>
  <c r="BL100" i="15"/>
  <c r="BL101" i="15"/>
  <c r="BL96" i="15"/>
  <c r="Q89" i="15" s="1"/>
  <c r="BL93" i="15"/>
  <c r="Q87" i="15" s="1"/>
  <c r="BP100" i="15"/>
  <c r="BP96" i="15"/>
  <c r="U89" i="15" s="1"/>
  <c r="BP93" i="15"/>
  <c r="U87" i="15" s="1"/>
  <c r="BP101" i="15"/>
  <c r="BJ100" i="15"/>
  <c r="BJ101" i="15"/>
  <c r="BJ96" i="15"/>
  <c r="O89" i="15" s="1"/>
  <c r="BJ93" i="15"/>
  <c r="O87" i="15" s="1"/>
  <c r="BF101" i="15"/>
  <c r="BF96" i="15"/>
  <c r="K89" i="15" s="1"/>
  <c r="BF93" i="15"/>
  <c r="K87" i="15" s="1"/>
  <c r="BF100" i="15"/>
  <c r="BH100" i="15"/>
  <c r="BH101" i="15"/>
  <c r="BH96" i="15"/>
  <c r="M89" i="15" s="1"/>
  <c r="BH93" i="15"/>
  <c r="M87" i="15" s="1"/>
  <c r="BC101" i="15"/>
  <c r="BC96" i="15"/>
  <c r="H89" i="15" s="1"/>
  <c r="BC93" i="15"/>
  <c r="H87" i="15" s="1"/>
  <c r="J218" i="6" s="1"/>
  <c r="BC100" i="15"/>
  <c r="BM101" i="15"/>
  <c r="BM96" i="15"/>
  <c r="R89" i="15" s="1"/>
  <c r="BM93" i="15"/>
  <c r="R87" i="15" s="1"/>
  <c r="BM100" i="15"/>
  <c r="BQ93" i="15"/>
  <c r="V87" i="15" s="1"/>
  <c r="BQ100" i="15"/>
  <c r="BQ101" i="15"/>
  <c r="BQ96" i="15"/>
  <c r="V89" i="15" s="1"/>
  <c r="BO101" i="15"/>
  <c r="BO96" i="15"/>
  <c r="T89" i="15" s="1"/>
  <c r="BO93" i="15"/>
  <c r="T87" i="15" s="1"/>
  <c r="BO100" i="15"/>
  <c r="BC84" i="15"/>
  <c r="H85" i="15" s="1"/>
  <c r="BC89" i="15"/>
  <c r="BC88" i="15"/>
  <c r="BC81" i="15"/>
  <c r="H83" i="15" s="1"/>
  <c r="J216" i="6" s="1"/>
  <c r="BP84" i="15"/>
  <c r="U85" i="15" s="1"/>
  <c r="BP89" i="15"/>
  <c r="BP81" i="15"/>
  <c r="U83" i="15" s="1"/>
  <c r="BP88" i="15"/>
  <c r="BL84" i="15"/>
  <c r="Q85" i="15" s="1"/>
  <c r="BL88" i="15"/>
  <c r="BL89" i="15"/>
  <c r="BL81" i="15"/>
  <c r="Q83" i="15" s="1"/>
  <c r="BM84" i="15"/>
  <c r="R85" i="15" s="1"/>
  <c r="BM81" i="15"/>
  <c r="R83" i="15" s="1"/>
  <c r="BM89" i="15"/>
  <c r="BM88" i="15"/>
  <c r="BO89" i="15"/>
  <c r="BO88" i="15"/>
  <c r="BO84" i="15"/>
  <c r="T85" i="15" s="1"/>
  <c r="BO81" i="15"/>
  <c r="T83" i="15" s="1"/>
  <c r="BG84" i="15"/>
  <c r="L85" i="15" s="1"/>
  <c r="BG89" i="15"/>
  <c r="BG88" i="15"/>
  <c r="BG81" i="15"/>
  <c r="L83" i="15" s="1"/>
  <c r="BQ84" i="15"/>
  <c r="V85" i="15" s="1"/>
  <c r="BQ89" i="15"/>
  <c r="BQ88" i="15"/>
  <c r="BQ81" i="15"/>
  <c r="V83" i="15" s="1"/>
  <c r="BK81" i="15"/>
  <c r="P83" i="15" s="1"/>
  <c r="BK84" i="15"/>
  <c r="P85" i="15" s="1"/>
  <c r="BK89" i="15"/>
  <c r="BK88" i="15"/>
  <c r="BI84" i="15"/>
  <c r="N85" i="15" s="1"/>
  <c r="BI89" i="15"/>
  <c r="BI88" i="15"/>
  <c r="BI81" i="15"/>
  <c r="N83" i="15" s="1"/>
  <c r="BE84" i="15"/>
  <c r="J85" i="15" s="1"/>
  <c r="BE81" i="15"/>
  <c r="J83" i="15" s="1"/>
  <c r="BE89" i="15"/>
  <c r="BE88" i="15"/>
  <c r="BO72" i="15"/>
  <c r="T81" i="15" s="1"/>
  <c r="BJ76" i="15"/>
  <c r="BO77" i="15"/>
  <c r="BF77" i="15"/>
  <c r="BF69" i="15"/>
  <c r="K79" i="15" s="1"/>
  <c r="J214" i="6" s="1"/>
  <c r="BF76" i="15"/>
  <c r="BF72" i="15"/>
  <c r="K81" i="15" s="1"/>
  <c r="BP76" i="15"/>
  <c r="BP77" i="15"/>
  <c r="BP72" i="15"/>
  <c r="U81" i="15" s="1"/>
  <c r="BP69" i="15"/>
  <c r="U79" i="15" s="1"/>
  <c r="BK69" i="15"/>
  <c r="P79" i="15" s="1"/>
  <c r="BK76" i="15"/>
  <c r="BK72" i="15"/>
  <c r="P81" i="15" s="1"/>
  <c r="BK77" i="15"/>
  <c r="BI77" i="15"/>
  <c r="BI76" i="15"/>
  <c r="BI72" i="15"/>
  <c r="N81" i="15" s="1"/>
  <c r="BI69" i="15"/>
  <c r="N79" i="15" s="1"/>
  <c r="BM77" i="15"/>
  <c r="BM69" i="15"/>
  <c r="R79" i="15" s="1"/>
  <c r="BM72" i="15"/>
  <c r="R81" i="15" s="1"/>
  <c r="BM76" i="15"/>
  <c r="BQ77" i="15"/>
  <c r="BQ76" i="15"/>
  <c r="BQ69" i="15"/>
  <c r="V79" i="15" s="1"/>
  <c r="BQ72" i="15"/>
  <c r="V81" i="15" s="1"/>
  <c r="BB60" i="15"/>
  <c r="G77" i="15" s="1"/>
  <c r="BB56" i="15"/>
  <c r="G75" i="15" s="1"/>
  <c r="BP60" i="15"/>
  <c r="U77" i="15" s="1"/>
  <c r="BP56" i="15"/>
  <c r="U75" i="15" s="1"/>
  <c r="BD56" i="15"/>
  <c r="I75" i="15" s="1"/>
  <c r="BD60" i="15"/>
  <c r="I77" i="15" s="1"/>
  <c r="BM56" i="15"/>
  <c r="R75" i="15" s="1"/>
  <c r="BM60" i="15"/>
  <c r="R77" i="15" s="1"/>
  <c r="BN56" i="15"/>
  <c r="S75" i="15" s="1"/>
  <c r="BN60" i="15"/>
  <c r="S77" i="15" s="1"/>
  <c r="BK56" i="15"/>
  <c r="P75" i="15" s="1"/>
  <c r="J212" i="6" s="1"/>
  <c r="BK60" i="15"/>
  <c r="P77" i="15" s="1"/>
  <c r="J213" i="6" s="1"/>
  <c r="BE56" i="15"/>
  <c r="J75" i="15" s="1"/>
  <c r="BE60" i="15"/>
  <c r="J77" i="15" s="1"/>
  <c r="BQ56" i="15"/>
  <c r="V75" i="15" s="1"/>
  <c r="BQ60" i="15"/>
  <c r="V77" i="15" s="1"/>
  <c r="BI56" i="15"/>
  <c r="N75" i="15" s="1"/>
  <c r="BI60" i="15"/>
  <c r="N77" i="15" s="1"/>
  <c r="BJ65" i="15"/>
  <c r="BJ47" i="15"/>
  <c r="O73" i="15" s="1"/>
  <c r="BJ44" i="15"/>
  <c r="O71" i="15" s="1"/>
  <c r="BJ64" i="15"/>
  <c r="BJ52" i="15"/>
  <c r="BJ51" i="15"/>
  <c r="BE44" i="15"/>
  <c r="J71" i="15" s="1"/>
  <c r="BE52" i="15"/>
  <c r="BE65" i="15"/>
  <c r="BE64" i="15"/>
  <c r="BE51" i="15"/>
  <c r="BE47" i="15"/>
  <c r="J73" i="15" s="1"/>
  <c r="BO47" i="15"/>
  <c r="T73" i="15" s="1"/>
  <c r="BO64" i="15"/>
  <c r="BO52" i="15"/>
  <c r="BO51" i="15"/>
  <c r="BO65" i="15"/>
  <c r="BO44" i="15"/>
  <c r="T71" i="15" s="1"/>
  <c r="BI64" i="15"/>
  <c r="BI65" i="15"/>
  <c r="BI47" i="15"/>
  <c r="N73" i="15" s="1"/>
  <c r="BI52" i="15"/>
  <c r="BI44" i="15"/>
  <c r="N71" i="15" s="1"/>
  <c r="BI51" i="15"/>
  <c r="BG64" i="15"/>
  <c r="BG52" i="15"/>
  <c r="BG51" i="15"/>
  <c r="BG47" i="15"/>
  <c r="L73" i="15" s="1"/>
  <c r="BG65" i="15"/>
  <c r="BG44" i="15"/>
  <c r="L71" i="15" s="1"/>
  <c r="BP47" i="15"/>
  <c r="U73" i="15" s="1"/>
  <c r="BP51" i="15"/>
  <c r="BP65" i="15"/>
  <c r="BP44" i="15"/>
  <c r="U71" i="15" s="1"/>
  <c r="BP64" i="15"/>
  <c r="BP52" i="15"/>
  <c r="BK64" i="15"/>
  <c r="BK52" i="15"/>
  <c r="BK47" i="15"/>
  <c r="P73" i="15" s="1"/>
  <c r="BK51" i="15"/>
  <c r="BK44" i="15"/>
  <c r="P71" i="15" s="1"/>
  <c r="BK65" i="15"/>
  <c r="BF65" i="15"/>
  <c r="BF51" i="15"/>
  <c r="BF64" i="15"/>
  <c r="BF52" i="15"/>
  <c r="BF44" i="15"/>
  <c r="K71" i="15" s="1"/>
  <c r="BF47" i="15"/>
  <c r="K73" i="15" s="1"/>
  <c r="BB47" i="15"/>
  <c r="G73" i="15" s="1"/>
  <c r="J211" i="6" s="1"/>
  <c r="BB65" i="15"/>
  <c r="BB64" i="15"/>
  <c r="BB52" i="15"/>
  <c r="BB44" i="15"/>
  <c r="G71" i="15" s="1"/>
  <c r="J210" i="6" s="1"/>
  <c r="BB51" i="15"/>
  <c r="BQ64" i="15"/>
  <c r="BQ52" i="15"/>
  <c r="BQ65" i="15"/>
  <c r="BQ47" i="15"/>
  <c r="V73" i="15" s="1"/>
  <c r="BQ44" i="15"/>
  <c r="V71" i="15" s="1"/>
  <c r="BQ51" i="15"/>
  <c r="BH32" i="15"/>
  <c r="M67" i="15" s="1"/>
  <c r="BH40" i="15"/>
  <c r="BH39" i="15"/>
  <c r="BH35" i="15"/>
  <c r="M69" i="15" s="1"/>
  <c r="BF35" i="15"/>
  <c r="K69" i="15" s="1"/>
  <c r="BF40" i="15"/>
  <c r="BF32" i="15"/>
  <c r="K67" i="15" s="1"/>
  <c r="J208" i="6" s="1"/>
  <c r="BF39" i="15"/>
  <c r="BQ32" i="15"/>
  <c r="V67" i="15" s="1"/>
  <c r="BQ39" i="15"/>
  <c r="BQ40" i="15"/>
  <c r="BQ35" i="15"/>
  <c r="V69" i="15" s="1"/>
  <c r="BN40" i="15"/>
  <c r="BN32" i="15"/>
  <c r="S67" i="15" s="1"/>
  <c r="BN35" i="15"/>
  <c r="S69" i="15" s="1"/>
  <c r="BN39" i="15"/>
  <c r="BJ39" i="15"/>
  <c r="BJ40" i="15"/>
  <c r="BJ35" i="15"/>
  <c r="O69" i="15" s="1"/>
  <c r="BJ32" i="15"/>
  <c r="O67" i="15" s="1"/>
  <c r="BB35" i="15"/>
  <c r="G69" i="15" s="1"/>
  <c r="BB39" i="15"/>
  <c r="BB40" i="15"/>
  <c r="BB32" i="15"/>
  <c r="G67" i="15" s="1"/>
  <c r="BG32" i="15"/>
  <c r="L67" i="15" s="1"/>
  <c r="BG40" i="15"/>
  <c r="BG39" i="15"/>
  <c r="BG35" i="15"/>
  <c r="L69" i="15" s="1"/>
  <c r="BK40" i="15"/>
  <c r="BK35" i="15"/>
  <c r="P69" i="15" s="1"/>
  <c r="BK32" i="15"/>
  <c r="P67" i="15" s="1"/>
  <c r="BK39" i="15"/>
  <c r="BP32" i="15"/>
  <c r="U67" i="15" s="1"/>
  <c r="BP40" i="15"/>
  <c r="BP39" i="15"/>
  <c r="BP35" i="15"/>
  <c r="U69" i="15" s="1"/>
  <c r="BM39" i="15"/>
  <c r="BM35" i="15"/>
  <c r="R69" i="15" s="1"/>
  <c r="BM32" i="15"/>
  <c r="R67" i="15" s="1"/>
  <c r="BM40" i="15"/>
  <c r="J206" i="6"/>
  <c r="BI23" i="15"/>
  <c r="N65" i="15" s="1"/>
  <c r="BI20" i="15"/>
  <c r="N63" i="15" s="1"/>
  <c r="BI28" i="15"/>
  <c r="BI27" i="15"/>
  <c r="BP27" i="15"/>
  <c r="BP23" i="15"/>
  <c r="U65" i="15" s="1"/>
  <c r="BP20" i="15"/>
  <c r="U63" i="15" s="1"/>
  <c r="BP28" i="15"/>
  <c r="BE20" i="15"/>
  <c r="J63" i="15" s="1"/>
  <c r="BE28" i="15"/>
  <c r="BE27" i="15"/>
  <c r="BE23" i="15"/>
  <c r="J65" i="15" s="1"/>
  <c r="BK28" i="15"/>
  <c r="BK23" i="15"/>
  <c r="P65" i="15" s="1"/>
  <c r="BK27" i="15"/>
  <c r="BK20" i="15"/>
  <c r="P63" i="15" s="1"/>
  <c r="BN20" i="15"/>
  <c r="S63" i="15" s="1"/>
  <c r="BN28" i="15"/>
  <c r="BN23" i="15"/>
  <c r="S65" i="15" s="1"/>
  <c r="BN27" i="15"/>
  <c r="BB23" i="15"/>
  <c r="G65" i="15" s="1"/>
  <c r="BB28" i="15"/>
  <c r="BB27" i="15"/>
  <c r="BB20" i="15"/>
  <c r="G63" i="15" s="1"/>
  <c r="BF23" i="15"/>
  <c r="K65" i="15" s="1"/>
  <c r="BF20" i="15"/>
  <c r="K63" i="15" s="1"/>
  <c r="BF28" i="15"/>
  <c r="BF27" i="15"/>
  <c r="BC28" i="15"/>
  <c r="BC20" i="15"/>
  <c r="H63" i="15" s="1"/>
  <c r="BC27" i="15"/>
  <c r="BC23" i="15"/>
  <c r="H65" i="15" s="1"/>
  <c r="BJ20" i="15"/>
  <c r="O63" i="15" s="1"/>
  <c r="BJ28" i="15"/>
  <c r="BJ27" i="15"/>
  <c r="BJ23" i="15"/>
  <c r="O65" i="15" s="1"/>
  <c r="BG28" i="15"/>
  <c r="BG23" i="15"/>
  <c r="L65" i="15" s="1"/>
  <c r="BG27" i="15"/>
  <c r="BG20" i="15"/>
  <c r="L63" i="15" s="1"/>
  <c r="BQ23" i="15"/>
  <c r="V65" i="15" s="1"/>
  <c r="BQ20" i="15"/>
  <c r="V63" i="15" s="1"/>
  <c r="BQ28" i="15"/>
  <c r="BQ27" i="15"/>
  <c r="BO47" i="11"/>
  <c r="T73" i="11" s="1"/>
  <c r="BD44" i="11"/>
  <c r="I71" i="11" s="1"/>
  <c r="BO35" i="11"/>
  <c r="T69" i="11" s="1"/>
  <c r="BM44" i="11"/>
  <c r="R71" i="11" s="1"/>
  <c r="BM65" i="11"/>
  <c r="BM52" i="11"/>
  <c r="BO65" i="11"/>
  <c r="BD52" i="11"/>
  <c r="J99" i="6"/>
  <c r="BQ65" i="11"/>
  <c r="BQ64" i="11"/>
  <c r="BQ51" i="11"/>
  <c r="BQ44" i="11"/>
  <c r="V71" i="11" s="1"/>
  <c r="BQ52" i="11"/>
  <c r="BQ47" i="11"/>
  <c r="V73" i="11" s="1"/>
  <c r="BP47" i="11"/>
  <c r="U73" i="11" s="1"/>
  <c r="BP51" i="11"/>
  <c r="BP65" i="11"/>
  <c r="BP64" i="11"/>
  <c r="BP44" i="11"/>
  <c r="U71" i="11" s="1"/>
  <c r="BP52" i="11"/>
  <c r="BI65" i="11"/>
  <c r="BI64" i="11"/>
  <c r="BI47" i="11"/>
  <c r="N73" i="11" s="1"/>
  <c r="BI51" i="11"/>
  <c r="BI52" i="11"/>
  <c r="BI44" i="11"/>
  <c r="N71" i="11" s="1"/>
  <c r="BK47" i="11"/>
  <c r="P73" i="11" s="1"/>
  <c r="BK44" i="11"/>
  <c r="P71" i="11" s="1"/>
  <c r="BK51" i="11"/>
  <c r="BK65" i="11"/>
  <c r="BK64" i="11"/>
  <c r="BK52" i="11"/>
  <c r="BC44" i="11"/>
  <c r="H71" i="11" s="1"/>
  <c r="J98" i="6" s="1"/>
  <c r="BC52" i="11"/>
  <c r="BC47" i="11"/>
  <c r="H73" i="11" s="1"/>
  <c r="BC51" i="11"/>
  <c r="BC65" i="11"/>
  <c r="BC64" i="11"/>
  <c r="BN47" i="11"/>
  <c r="S73" i="11" s="1"/>
  <c r="BN52" i="11"/>
  <c r="BN65" i="11"/>
  <c r="BN64" i="11"/>
  <c r="BN51" i="11"/>
  <c r="BN44" i="11"/>
  <c r="S71" i="11" s="1"/>
  <c r="BE65" i="11"/>
  <c r="BE64" i="11"/>
  <c r="BE47" i="11"/>
  <c r="J73" i="11" s="1"/>
  <c r="BE51" i="11"/>
  <c r="BE52" i="11"/>
  <c r="BE44" i="11"/>
  <c r="J71" i="11" s="1"/>
  <c r="BG47" i="11"/>
  <c r="L73" i="11" s="1"/>
  <c r="BG64" i="11"/>
  <c r="BG52" i="11"/>
  <c r="BG51" i="11"/>
  <c r="BG44" i="11"/>
  <c r="L71" i="11" s="1"/>
  <c r="BG65" i="11"/>
  <c r="BL51" i="11"/>
  <c r="BL52" i="11"/>
  <c r="BL44" i="11"/>
  <c r="Q71" i="11" s="1"/>
  <c r="BL65" i="11"/>
  <c r="BL64" i="11"/>
  <c r="BL47" i="11"/>
  <c r="Q73" i="11" s="1"/>
  <c r="BP38" i="11"/>
  <c r="BQ38" i="11"/>
  <c r="BD35" i="11"/>
  <c r="I69" i="11" s="1"/>
  <c r="BD32" i="11"/>
  <c r="I67" i="11" s="1"/>
  <c r="BD40" i="11"/>
  <c r="BD39" i="11"/>
  <c r="BM38" i="11"/>
  <c r="BB39" i="11"/>
  <c r="BB40" i="11"/>
  <c r="BB35" i="11"/>
  <c r="G69" i="11" s="1"/>
  <c r="BB32" i="11"/>
  <c r="G67" i="11" s="1"/>
  <c r="BJ40" i="11"/>
  <c r="BJ32" i="11"/>
  <c r="O67" i="11" s="1"/>
  <c r="BJ35" i="11"/>
  <c r="O69" i="11" s="1"/>
  <c r="BJ39" i="11"/>
  <c r="BG32" i="11"/>
  <c r="L67" i="11" s="1"/>
  <c r="BE40" i="11"/>
  <c r="BH38" i="11"/>
  <c r="BN38" i="11"/>
  <c r="BA35" i="11"/>
  <c r="F69" i="11" s="1"/>
  <c r="BA39" i="11"/>
  <c r="BA32" i="11"/>
  <c r="F67" i="11" s="1"/>
  <c r="BA40" i="11"/>
  <c r="BI38" i="11"/>
  <c r="BL32" i="11"/>
  <c r="Q67" i="11" s="1"/>
  <c r="BL39" i="11"/>
  <c r="BL40" i="11"/>
  <c r="BL35" i="11"/>
  <c r="Q69" i="11" s="1"/>
  <c r="BE32" i="11"/>
  <c r="J67" i="11" s="1"/>
  <c r="BF38" i="11"/>
  <c r="BC38" i="11"/>
  <c r="BK38" i="11"/>
  <c r="BI60" i="10"/>
  <c r="N77" i="10" s="1"/>
  <c r="BI56" i="10"/>
  <c r="N75" i="10" s="1"/>
  <c r="BG60" i="10"/>
  <c r="L77" i="10" s="1"/>
  <c r="BG56" i="10"/>
  <c r="L75" i="10" s="1"/>
  <c r="BP60" i="10"/>
  <c r="U77" i="10" s="1"/>
  <c r="BP56" i="10"/>
  <c r="U75" i="10" s="1"/>
  <c r="BD60" i="10"/>
  <c r="I77" i="10" s="1"/>
  <c r="J73" i="6" s="1"/>
  <c r="BD56" i="10"/>
  <c r="I75" i="10" s="1"/>
  <c r="J72" i="6" s="1"/>
  <c r="BM60" i="10"/>
  <c r="R77" i="10" s="1"/>
  <c r="BM56" i="10"/>
  <c r="R75" i="10" s="1"/>
  <c r="BE60" i="10"/>
  <c r="J77" i="10" s="1"/>
  <c r="BE56" i="10"/>
  <c r="J75" i="10" s="1"/>
  <c r="BB56" i="10"/>
  <c r="G75" i="10" s="1"/>
  <c r="BB60" i="10"/>
  <c r="G77" i="10" s="1"/>
  <c r="BN60" i="10"/>
  <c r="S77" i="10" s="1"/>
  <c r="BN56" i="10"/>
  <c r="S75" i="10" s="1"/>
  <c r="BK60" i="10"/>
  <c r="P77" i="10" s="1"/>
  <c r="BK56" i="10"/>
  <c r="P75" i="10" s="1"/>
  <c r="BQ60" i="10"/>
  <c r="V77" i="10" s="1"/>
  <c r="BQ56" i="10"/>
  <c r="V75" i="10" s="1"/>
  <c r="BK44" i="10"/>
  <c r="P71" i="10" s="1"/>
  <c r="BK52" i="10"/>
  <c r="BK47" i="10"/>
  <c r="P73" i="10" s="1"/>
  <c r="BK64" i="10"/>
  <c r="BN64" i="10"/>
  <c r="BN47" i="10"/>
  <c r="S73" i="10" s="1"/>
  <c r="BN65" i="10"/>
  <c r="BN51" i="10"/>
  <c r="BN52" i="10"/>
  <c r="BN44" i="10"/>
  <c r="S71" i="10" s="1"/>
  <c r="BF65" i="10"/>
  <c r="BF51" i="10"/>
  <c r="BF44" i="10"/>
  <c r="K71" i="10" s="1"/>
  <c r="BF47" i="10"/>
  <c r="K73" i="10" s="1"/>
  <c r="BF64" i="10"/>
  <c r="BF52" i="10"/>
  <c r="BL47" i="10"/>
  <c r="Q73" i="10" s="1"/>
  <c r="BL65" i="10"/>
  <c r="BL51" i="10"/>
  <c r="BL64" i="10"/>
  <c r="BL44" i="10"/>
  <c r="Q71" i="10" s="1"/>
  <c r="BL52" i="10"/>
  <c r="BD47" i="10"/>
  <c r="I73" i="10" s="1"/>
  <c r="BD65" i="10"/>
  <c r="BD44" i="10"/>
  <c r="I71" i="10" s="1"/>
  <c r="BD64" i="10"/>
  <c r="BD51" i="10"/>
  <c r="BD52" i="10"/>
  <c r="BB47" i="10"/>
  <c r="G73" i="10" s="1"/>
  <c r="BB52" i="10"/>
  <c r="BB65" i="10"/>
  <c r="BB44" i="10"/>
  <c r="G71" i="10" s="1"/>
  <c r="J70" i="6" s="1"/>
  <c r="BB64" i="10"/>
  <c r="BB51" i="10"/>
  <c r="BJ44" i="8"/>
  <c r="O71" i="8" s="1"/>
  <c r="BJ65" i="8"/>
  <c r="BJ64" i="8"/>
  <c r="BJ51" i="8"/>
  <c r="BJ47" i="8"/>
  <c r="O73" i="8" s="1"/>
  <c r="BJ52" i="8"/>
  <c r="BB44" i="8"/>
  <c r="G71" i="8" s="1"/>
  <c r="BB47" i="8"/>
  <c r="G73" i="8" s="1"/>
  <c r="BB64" i="8"/>
  <c r="BB51" i="8"/>
  <c r="BB65" i="8"/>
  <c r="BB52" i="8"/>
  <c r="BD47" i="8"/>
  <c r="I73" i="8" s="1"/>
  <c r="BD64" i="8"/>
  <c r="BD51" i="8"/>
  <c r="BD65" i="8"/>
  <c r="BD52" i="8"/>
  <c r="BD44" i="8"/>
  <c r="I71" i="8" s="1"/>
  <c r="BL44" i="8"/>
  <c r="Q71" i="8" s="1"/>
  <c r="BL65" i="8"/>
  <c r="BL52" i="8"/>
  <c r="BL47" i="8"/>
  <c r="Q73" i="8" s="1"/>
  <c r="BL64" i="8"/>
  <c r="BL51" i="8"/>
  <c r="BH47" i="8"/>
  <c r="M73" i="8" s="1"/>
  <c r="BH44" i="8"/>
  <c r="M71" i="8" s="1"/>
  <c r="BH52" i="8"/>
  <c r="BH65" i="8"/>
  <c r="BH64" i="8"/>
  <c r="BH51" i="8"/>
  <c r="BG32" i="8"/>
  <c r="L67" i="8" s="1"/>
  <c r="BG40" i="8"/>
  <c r="BG35" i="8"/>
  <c r="L69" i="8" s="1"/>
  <c r="BG39" i="8"/>
  <c r="BC40" i="8"/>
  <c r="BC39" i="8"/>
  <c r="BC35" i="8"/>
  <c r="H69" i="8" s="1"/>
  <c r="BC32" i="8"/>
  <c r="H67" i="8" s="1"/>
  <c r="J40" i="6"/>
  <c r="J94" i="6"/>
  <c r="J67" i="6"/>
  <c r="J66" i="6"/>
  <c r="BB35" i="5"/>
  <c r="G69" i="5" s="1"/>
  <c r="BB40" i="5"/>
  <c r="BL35" i="5"/>
  <c r="Q69" i="5" s="1"/>
  <c r="BD35" i="5"/>
  <c r="I69" i="5" s="1"/>
  <c r="BD32" i="5"/>
  <c r="I67" i="5" s="1"/>
  <c r="J12" i="6" s="1"/>
  <c r="BD39" i="5"/>
  <c r="BD40" i="5"/>
  <c r="BP32" i="5"/>
  <c r="U67" i="5" s="1"/>
  <c r="BP35" i="5"/>
  <c r="U69" i="5" s="1"/>
  <c r="BP39" i="5"/>
  <c r="BP40" i="5"/>
  <c r="BL40" i="5"/>
  <c r="BB39" i="5"/>
  <c r="BI35" i="5"/>
  <c r="N69" i="5" s="1"/>
  <c r="BI32" i="5"/>
  <c r="N67" i="5" s="1"/>
  <c r="BI40" i="5"/>
  <c r="BI39" i="5"/>
  <c r="BH32" i="5"/>
  <c r="M67" i="5" s="1"/>
  <c r="BH40" i="5"/>
  <c r="BH39" i="5"/>
  <c r="BH35" i="5"/>
  <c r="M69" i="5" s="1"/>
  <c r="BQ39" i="5"/>
  <c r="BQ32" i="5"/>
  <c r="V67" i="5" s="1"/>
  <c r="BQ40" i="5"/>
  <c r="BQ35" i="5"/>
  <c r="V69" i="5" s="1"/>
  <c r="BK35" i="10"/>
  <c r="P69" i="10" s="1"/>
  <c r="BK39" i="10"/>
  <c r="BK32" i="10"/>
  <c r="P67" i="10" s="1"/>
  <c r="BK40" i="10"/>
  <c r="BC35" i="10"/>
  <c r="H69" i="10" s="1"/>
  <c r="BC39" i="10"/>
  <c r="BC40" i="10"/>
  <c r="BC32" i="10"/>
  <c r="H67" i="10" s="1"/>
  <c r="BP40" i="10"/>
  <c r="BP39" i="10"/>
  <c r="BP32" i="10"/>
  <c r="U67" i="10" s="1"/>
  <c r="BP35" i="10"/>
  <c r="U69" i="10" s="1"/>
  <c r="BI39" i="10"/>
  <c r="BI40" i="10"/>
  <c r="BI32" i="10"/>
  <c r="N67" i="10" s="1"/>
  <c r="BI35" i="10"/>
  <c r="N69" i="10" s="1"/>
  <c r="BO35" i="10"/>
  <c r="T69" i="10" s="1"/>
  <c r="BO39" i="10"/>
  <c r="BO40" i="10"/>
  <c r="BO32" i="10"/>
  <c r="T67" i="10" s="1"/>
  <c r="BG39" i="10"/>
  <c r="BG35" i="10"/>
  <c r="L69" i="10" s="1"/>
  <c r="BG40" i="10"/>
  <c r="BG32" i="10"/>
  <c r="L67" i="10" s="1"/>
  <c r="BQ39" i="10"/>
  <c r="BQ35" i="10"/>
  <c r="V69" i="10" s="1"/>
  <c r="BQ32" i="10"/>
  <c r="V67" i="10" s="1"/>
  <c r="BQ40" i="10"/>
  <c r="BM39" i="10"/>
  <c r="BM40" i="10"/>
  <c r="BM35" i="10"/>
  <c r="R69" i="10" s="1"/>
  <c r="BM32" i="10"/>
  <c r="R67" i="10" s="1"/>
  <c r="BE39" i="10"/>
  <c r="BE32" i="10"/>
  <c r="J67" i="10" s="1"/>
  <c r="BE40" i="10"/>
  <c r="BE35" i="10"/>
  <c r="J69" i="10" s="1"/>
  <c r="J69" i="6" s="1"/>
  <c r="BQ23" i="5"/>
  <c r="V65" i="5" s="1"/>
  <c r="BQ27" i="5"/>
  <c r="BQ20" i="5"/>
  <c r="V63" i="5" s="1"/>
  <c r="BQ28" i="5"/>
  <c r="BM23" i="5"/>
  <c r="R65" i="5" s="1"/>
  <c r="BM28" i="5"/>
  <c r="BM20" i="5"/>
  <c r="R63" i="5" s="1"/>
  <c r="BM27" i="5"/>
  <c r="BE23" i="5"/>
  <c r="J65" i="5" s="1"/>
  <c r="BE28" i="5"/>
  <c r="BE20" i="5"/>
  <c r="J63" i="5" s="1"/>
  <c r="BE27" i="5"/>
  <c r="BK23" i="8"/>
  <c r="P65" i="8" s="1"/>
  <c r="BK28" i="8"/>
  <c r="BK27" i="8"/>
  <c r="BK20" i="8"/>
  <c r="P63" i="8" s="1"/>
  <c r="BC23" i="8"/>
  <c r="H65" i="8" s="1"/>
  <c r="J39" i="6" s="1"/>
  <c r="BC28" i="8"/>
  <c r="BC20" i="8"/>
  <c r="H63" i="8" s="1"/>
  <c r="BC27" i="8"/>
  <c r="BO23" i="5"/>
  <c r="T65" i="5" s="1"/>
  <c r="BO28" i="5"/>
  <c r="BO20" i="5"/>
  <c r="T63" i="5" s="1"/>
  <c r="BO27" i="5"/>
  <c r="BG23" i="5"/>
  <c r="L65" i="5" s="1"/>
  <c r="BG27" i="5"/>
  <c r="BG20" i="5"/>
  <c r="L63" i="5" s="1"/>
  <c r="BG28" i="5"/>
  <c r="BQ23" i="8"/>
  <c r="V65" i="8" s="1"/>
  <c r="BQ27" i="8"/>
  <c r="BQ20" i="8"/>
  <c r="V63" i="8" s="1"/>
  <c r="BQ28" i="8"/>
  <c r="BM23" i="8"/>
  <c r="R65" i="8" s="1"/>
  <c r="BM27" i="8"/>
  <c r="BM28" i="8"/>
  <c r="BM20" i="8"/>
  <c r="R63" i="8" s="1"/>
  <c r="BE23" i="8"/>
  <c r="J65" i="8" s="1"/>
  <c r="BE28" i="8"/>
  <c r="BE27" i="8"/>
  <c r="BE20" i="8"/>
  <c r="J63" i="8" s="1"/>
  <c r="BP28" i="8"/>
  <c r="BP23" i="8"/>
  <c r="U65" i="8" s="1"/>
  <c r="BP20" i="8"/>
  <c r="U63" i="8" s="1"/>
  <c r="BP27" i="8"/>
  <c r="BI23" i="8"/>
  <c r="N65" i="8" s="1"/>
  <c r="BI27" i="8"/>
  <c r="BI20" i="8"/>
  <c r="N63" i="8" s="1"/>
  <c r="BI28" i="8"/>
  <c r="J38" i="6"/>
  <c r="BP27" i="5"/>
  <c r="BP20" i="5"/>
  <c r="U63" i="5" s="1"/>
  <c r="BP28" i="5"/>
  <c r="BP23" i="5"/>
  <c r="U65" i="5" s="1"/>
  <c r="BI23" i="5"/>
  <c r="N65" i="5" s="1"/>
  <c r="BI28" i="5"/>
  <c r="BI20" i="5"/>
  <c r="N63" i="5" s="1"/>
  <c r="BI27" i="5"/>
  <c r="BO23" i="8"/>
  <c r="T65" i="8" s="1"/>
  <c r="BO28" i="8"/>
  <c r="BO20" i="8"/>
  <c r="T63" i="8" s="1"/>
  <c r="BO27" i="8"/>
  <c r="BG23" i="8"/>
  <c r="L65" i="8" s="1"/>
  <c r="BG28" i="8"/>
  <c r="BG20" i="8"/>
  <c r="L63" i="8" s="1"/>
  <c r="BG27" i="8"/>
  <c r="BK23" i="5"/>
  <c r="P65" i="5" s="1"/>
  <c r="BK28" i="5"/>
  <c r="BK20" i="5"/>
  <c r="P63" i="5" s="1"/>
  <c r="BK27" i="5"/>
  <c r="BC23" i="5"/>
  <c r="H65" i="5" s="1"/>
  <c r="J11" i="6" s="1"/>
  <c r="BC27" i="5"/>
  <c r="BC28" i="5"/>
  <c r="BC20" i="5"/>
  <c r="H63" i="5" s="1"/>
  <c r="J10" i="6" s="1"/>
  <c r="J71" i="6" l="1"/>
  <c r="J223" i="6"/>
  <c r="J219" i="6"/>
  <c r="J217" i="6"/>
  <c r="J209" i="6"/>
  <c r="J207" i="6"/>
  <c r="BC39" i="11"/>
  <c r="BC32" i="11"/>
  <c r="H67" i="11" s="1"/>
  <c r="BC40" i="11"/>
  <c r="BC35" i="11"/>
  <c r="H69" i="11" s="1"/>
  <c r="J97" i="6" s="1"/>
  <c r="BM39" i="11"/>
  <c r="BM35" i="11"/>
  <c r="R69" i="11" s="1"/>
  <c r="BM40" i="11"/>
  <c r="BM32" i="11"/>
  <c r="R67" i="11" s="1"/>
  <c r="BF39" i="11"/>
  <c r="BF32" i="11"/>
  <c r="K67" i="11" s="1"/>
  <c r="BF40" i="11"/>
  <c r="BF35" i="11"/>
  <c r="K69" i="11" s="1"/>
  <c r="BH32" i="11"/>
  <c r="M67" i="11" s="1"/>
  <c r="BH40" i="11"/>
  <c r="BH35" i="11"/>
  <c r="M69" i="11" s="1"/>
  <c r="BH39" i="11"/>
  <c r="BQ39" i="11"/>
  <c r="BQ40" i="11"/>
  <c r="BQ35" i="11"/>
  <c r="V69" i="11" s="1"/>
  <c r="BQ32" i="11"/>
  <c r="V67" i="11" s="1"/>
  <c r="BK35" i="11"/>
  <c r="P69" i="11" s="1"/>
  <c r="BK40" i="11"/>
  <c r="BK32" i="11"/>
  <c r="P67" i="11" s="1"/>
  <c r="BK39" i="11"/>
  <c r="BI35" i="11"/>
  <c r="N69" i="11" s="1"/>
  <c r="BI39" i="11"/>
  <c r="BI32" i="11"/>
  <c r="N67" i="11" s="1"/>
  <c r="J96" i="6" s="1"/>
  <c r="BI40" i="11"/>
  <c r="BN39" i="11"/>
  <c r="BN40" i="11"/>
  <c r="BN35" i="11"/>
  <c r="S69" i="11" s="1"/>
  <c r="BN32" i="11"/>
  <c r="S67" i="11" s="1"/>
  <c r="BP40" i="11"/>
  <c r="BP35" i="11"/>
  <c r="U69" i="11" s="1"/>
  <c r="BP32" i="11"/>
  <c r="U67" i="11" s="1"/>
  <c r="BP39" i="11"/>
  <c r="J42" i="6"/>
  <c r="J43" i="6"/>
  <c r="J68" i="6"/>
  <c r="J13" i="6"/>
</calcChain>
</file>

<file path=xl/sharedStrings.xml><?xml version="1.0" encoding="utf-8"?>
<sst xmlns="http://schemas.openxmlformats.org/spreadsheetml/2006/main" count="5492" uniqueCount="224">
  <si>
    <r>
      <t xml:space="preserve">
</t>
    </r>
    <r>
      <rPr>
        <sz val="11"/>
        <rFont val="Calibri"/>
        <family val="2"/>
      </rPr>
      <t xml:space="preserve">◊ </t>
    </r>
    <r>
      <rPr>
        <sz val="11"/>
        <rFont val="Calibri"/>
        <family val="2"/>
      </rPr>
      <t>Distorsion géométrique (quadrants au centre) : 
           ▪ Aucune distorsion géométrique ne doit être visible.  
           ▪ Le motif utilisé pour évaluer la distorsion géométrique doit apparaître centrée dans l'écran. 
           ▪  Les lignes de contour du carré central et des différents quadrants du motif utilisé pour évaluer la distorsion géométrique doivent être droites, visibles et à l'échelle; elles représentent les carrés. 
           ▪ La déviation spatiale maximale (Ds) ne doit pas excéder 2 %.                                                                                                                                                                 
◊ Réponse en luminance (zone 3). : 
            ▪ Tous les coins de faible contraste des 16 carreaux doivent être visibles. 
◊  Résolution (zone centrale et zones 2) :   
           ▪ Tous les motifs Cx doivent être visibles.
           ▪ Tous les motifs de paires de lignes doivent être droits, parallèles et visibles.
◊ Détectabilité à faible contraste (zone 6) :  
          ▪ Les 3 expressions "QUALITY CONTROL" et les 2 cubes situés au-dessus doivent être visibles. 
◊ Profondeur de bits et artéfacts de contour (zones 5) :
        ▪ Le dégradé des 2 rampes de luminance doit être uniforme et avoir l'apparence attendue. Aucune ligne de contour ne doit être  visible. 
◊ Artéfacts de signaux vidéo (zone 3) :  
      ▪ Les grandes barres noires et blanches en haut au centre de la mire doivent être uniformes et avoir l'apparence attendue.  
◊ Diaphonie (zone 1) :  
     ▪ La  section horizontale située au milieu du haut de la mire doit avoir l'apparence attendue, aucune distorsion ne doit apparaître.</t>
    </r>
  </si>
  <si>
    <t>Numéro d'identification interne :</t>
  </si>
  <si>
    <t xml:space="preserve">fabricant :      </t>
  </si>
  <si>
    <r>
      <rPr>
        <b/>
        <u/>
        <sz val="11"/>
        <color indexed="8"/>
        <rFont val="Calibri"/>
        <family val="2"/>
      </rPr>
      <t>Instruction</t>
    </r>
    <r>
      <rPr>
        <sz val="11"/>
        <color theme="1"/>
        <rFont val="Calibri"/>
        <family val="2"/>
        <scheme val="minor"/>
      </rPr>
      <t xml:space="preserve">
</t>
    </r>
    <r>
      <rPr>
        <sz val="11"/>
        <color indexed="8"/>
        <rFont val="Wingdings"/>
        <charset val="2"/>
      </rPr>
      <t>Ä</t>
    </r>
    <r>
      <rPr>
        <sz val="11"/>
        <color theme="1"/>
        <rFont val="Calibri"/>
        <family val="2"/>
        <scheme val="minor"/>
      </rPr>
      <t xml:space="preserve"> Lors de la première utilisation du fichier et lors du remplacement de stations de lecture diagnostique utilisées en TDM, compléter et/ou mettre à jour l’onglet « Identification » .
                 </t>
    </r>
    <r>
      <rPr>
        <b/>
        <sz val="11"/>
        <color indexed="8"/>
        <rFont val="Calibri"/>
        <family val="2"/>
      </rPr>
      <t xml:space="preserve">Note 1 </t>
    </r>
    <r>
      <rPr>
        <sz val="11"/>
        <color theme="1"/>
        <rFont val="Calibri"/>
        <family val="2"/>
        <scheme val="minor"/>
      </rPr>
      <t xml:space="preserve">: Ce fichier permet d'inscrire un maximum de 10 stations, créer un nouveau fichier si vous avez plus de 10 stations.
                 </t>
    </r>
    <r>
      <rPr>
        <b/>
        <sz val="11"/>
        <color indexed="8"/>
        <rFont val="Calibri"/>
        <family val="2"/>
      </rPr>
      <t xml:space="preserve">Note 2 </t>
    </r>
    <r>
      <rPr>
        <sz val="11"/>
        <color theme="1"/>
        <rFont val="Calibri"/>
        <family val="2"/>
        <scheme val="minor"/>
      </rPr>
      <t xml:space="preserve">: Ce fichier permet, pour chaque station de lecture listée, de compiler les résultats de contrôle de qualité pour une période de 5 ans.
</t>
    </r>
    <r>
      <rPr>
        <sz val="11"/>
        <color indexed="8"/>
        <rFont val="Wingdings"/>
        <charset val="2"/>
      </rPr>
      <t>Ä</t>
    </r>
    <r>
      <rPr>
        <sz val="11"/>
        <color theme="1"/>
        <rFont val="Calibri"/>
        <family val="2"/>
        <scheme val="minor"/>
      </rPr>
      <t xml:space="preserve"> Semestriellement, pour chaque station listée dans l'onglet "identification" effectuer les contrôles de qualité requis et inscrire les résultats dans l'onglet correspondant (i.e. Station de lecture 1 à 10).  
                 </t>
    </r>
    <r>
      <rPr>
        <b/>
        <sz val="11"/>
        <color indexed="8"/>
        <rFont val="Calibri"/>
        <family val="2"/>
      </rPr>
      <t xml:space="preserve">Note </t>
    </r>
    <r>
      <rPr>
        <sz val="11"/>
        <color theme="1"/>
        <rFont val="Calibri"/>
        <family val="2"/>
        <scheme val="minor"/>
      </rPr>
      <t xml:space="preserve">: Dans chaque onglet, les contrôles de qualité sont répartis sur 3 tableaux dans lesquels vous devez compléter une ligne par semestre.
</t>
    </r>
    <r>
      <rPr>
        <sz val="11"/>
        <color indexed="8"/>
        <rFont val="Wingdings"/>
        <charset val="2"/>
      </rPr>
      <t>Ä</t>
    </r>
    <r>
      <rPr>
        <sz val="11"/>
        <color theme="1"/>
        <rFont val="Calibri"/>
        <family val="2"/>
        <scheme val="minor"/>
      </rPr>
      <t>L</t>
    </r>
    <r>
      <rPr>
        <u/>
        <sz val="11"/>
        <color indexed="8"/>
        <rFont val="Calibri"/>
        <family val="2"/>
      </rPr>
      <t>e premier tableau</t>
    </r>
    <r>
      <rPr>
        <sz val="11"/>
        <color theme="1"/>
        <rFont val="Calibri"/>
        <family val="2"/>
        <scheme val="minor"/>
      </rPr>
      <t xml:space="preserve"> permet d’inscrire les résultats des 4 premiers tests l'un à la suite de l'autre, c'est-à-dire :
            1.   les conditions de lecture
            2.   l'évaluation sommaire (Mire TG18-QC)
            3.   l'évaluation visuelle du transfert de contraste (Mire TG18-CT)
            4.   l'évaluation visuelle de l'uniformité (Mires TG18-UN10 et TG18-UN80)
      Tout d'abord : 
           ◊ Inscrire le nom de la personne effectuant les vérifications.
           ◊ Inscrire la date à laquelle la vérification est effectuée.
      Ensuite, pour chacun de ces 4 tests (sur une même ligne), pour le moniteur de gauche ainsi que pour celui de droite :
           ◊ Sélectionner l’anomalie observée à l’aide du menu déroulant, dans la colonne "Anomalie observée"
           ◊ Inscrire, s’il y a lieu, des informations additionnelles ou des particularités quant aux anomalies observées dans la  colonne « Précisions supplémentaires »,  
                (Exemple : l’une ou les 3 expressions « QUALITY CONTROL »  ne sont pas visibles).
           ◊  Inscrire, s’il y a lieu, les actions entreprises suite à la détection d'une anomalie, dans la colonne « Action corrective initiée »
                (Exemple : une requête a été envoyée au service de génie biomédical  pour corriger l’anomalie).
                </t>
    </r>
    <r>
      <rPr>
        <b/>
        <sz val="11"/>
        <color indexed="8"/>
        <rFont val="Calibri"/>
        <family val="2"/>
      </rPr>
      <t>Note :</t>
    </r>
    <r>
      <rPr>
        <sz val="11"/>
        <color theme="1"/>
        <rFont val="Calibri"/>
        <family val="2"/>
        <scheme val="minor"/>
      </rPr>
      <t xml:space="preserve"> Lorsque plusieurs anomalies sont observées, inscrire l’anomalie la plus préoccupante dans la colonne « Anomalie observée » et inscrire les autres anomalies dans la colonne « Précisions supplémentaires ».
</t>
    </r>
    <r>
      <rPr>
        <sz val="11"/>
        <color indexed="8"/>
        <rFont val="Wingdings"/>
        <charset val="2"/>
      </rPr>
      <t>Ä</t>
    </r>
    <r>
      <rPr>
        <u/>
        <sz val="11"/>
        <color indexed="8"/>
        <rFont val="Calibri"/>
        <family val="2"/>
      </rPr>
      <t>Le deuxième tableau</t>
    </r>
    <r>
      <rPr>
        <sz val="11"/>
        <color theme="1"/>
        <rFont val="Calibri"/>
        <family val="2"/>
        <scheme val="minor"/>
      </rPr>
      <t xml:space="preserve"> permet d’inscrire les résultats du 5</t>
    </r>
    <r>
      <rPr>
        <vertAlign val="superscript"/>
        <sz val="11"/>
        <color indexed="8"/>
        <rFont val="Calibri"/>
        <family val="2"/>
      </rPr>
      <t>e</t>
    </r>
    <r>
      <rPr>
        <sz val="11"/>
        <color theme="1"/>
        <rFont val="Calibri"/>
        <family val="2"/>
        <scheme val="minor"/>
      </rPr>
      <t xml:space="preserve"> test : « Évaluation quantitative de l'uniformité ».
       Pour chacune des mires TG18-UNL10 et UNL80  (et sur une même ligne), pour le moniteur de gauche ainsi que pour celui de droite:
           ◊  Inscrire dans les cellules correspondantes, les 5 valeurs de luminances (zone Lsg, Lsd, Lc, Lig et Lid) mesurées avec le photomètre.
                  </t>
    </r>
    <r>
      <rPr>
        <b/>
        <sz val="11"/>
        <color indexed="8"/>
        <rFont val="Calibri"/>
        <family val="2"/>
      </rPr>
      <t xml:space="preserve">Note : </t>
    </r>
    <r>
      <rPr>
        <sz val="11"/>
        <color theme="1"/>
        <rFont val="Calibri"/>
        <family val="2"/>
        <scheme val="minor"/>
      </rPr>
      <t xml:space="preserve">Les calculs de conformité sont effectués automatiquement, une fois les 5 mesures inscrites. Les résultats sont affichés dans les colonnes de conformité
           ◊  Inscrire, s’il y a lieu, les actions correctives initiées dans la colonne « Action corrective initiée » adjacente.
                 (Exemple : une requête de la calibration de la station a été envoyée au service de génie biomédical)
</t>
    </r>
    <r>
      <rPr>
        <sz val="11"/>
        <color indexed="8"/>
        <rFont val="Wingdings"/>
        <charset val="2"/>
      </rPr>
      <t>Ä</t>
    </r>
    <r>
      <rPr>
        <u/>
        <sz val="11"/>
        <color indexed="8"/>
        <rFont val="Calibri"/>
        <family val="2"/>
      </rPr>
      <t>Le troisième tableau</t>
    </r>
    <r>
      <rPr>
        <sz val="11"/>
        <color theme="1"/>
        <rFont val="Calibri"/>
        <family val="2"/>
        <scheme val="minor"/>
      </rPr>
      <t xml:space="preserve"> permet d’inscrire les résultats du 6</t>
    </r>
    <r>
      <rPr>
        <vertAlign val="superscript"/>
        <sz val="11"/>
        <color indexed="8"/>
        <rFont val="Calibri"/>
        <family val="2"/>
      </rPr>
      <t>e</t>
    </r>
    <r>
      <rPr>
        <sz val="11"/>
        <color theme="1"/>
        <rFont val="Calibri"/>
        <family val="2"/>
        <scheme val="minor"/>
      </rPr>
      <t xml:space="preserve"> test : «Évaluation de la réponse de l'échelle de gris des moniteurs». 
       Pour chacune des 18 mires du groupe TG18-LN12  (et sur une même ligne), pour le moniteur de gauche ainsi que celui de droite :
           ◊  Inscrire dans la cellule correspondante, la valeur de luminance mesurée avec le photomètre.
               </t>
    </r>
    <r>
      <rPr>
        <b/>
        <sz val="11"/>
        <color indexed="8"/>
        <rFont val="Calibri"/>
        <family val="2"/>
      </rPr>
      <t xml:space="preserve">Note : </t>
    </r>
    <r>
      <rPr>
        <sz val="11"/>
        <color theme="1"/>
        <rFont val="Calibri"/>
        <family val="2"/>
        <scheme val="minor"/>
      </rPr>
      <t xml:space="preserve">Les calculs de conformité sont effectués automatiquement, une fois les 5 mesures inscrites. Les résultats sont affichés dans les colonnes de conformité.
           ◊  Inscrire, s’il y a lieu, les actions correctives initiées dans la colonne « Action corrective initiée » adjacente.
</t>
    </r>
    <r>
      <rPr>
        <sz val="11"/>
        <color indexed="8"/>
        <rFont val="Wingdings"/>
        <charset val="2"/>
      </rPr>
      <t>Ä</t>
    </r>
    <r>
      <rPr>
        <sz val="11"/>
        <color theme="1"/>
        <rFont val="Calibri"/>
        <family val="2"/>
        <scheme val="minor"/>
      </rPr>
      <t xml:space="preserve"> Périodiquement, consulter l'onglet "Synthèse de conformité" afin d’avoir une vue d’ensemble de l’évolution de la conformité aux critères de qualité spécifiés au module TDM du Guide québécois de contrôle de qualité et de radioprotection en
       imagerie médicale, pour chacune des 10 stations de lecture listées dans l’onglet identification.
              </t>
    </r>
    <r>
      <rPr>
        <b/>
        <sz val="11"/>
        <color indexed="8"/>
        <rFont val="Calibri"/>
        <family val="2"/>
      </rPr>
      <t>Note :</t>
    </r>
    <r>
      <rPr>
        <sz val="11"/>
        <color theme="1"/>
        <rFont val="Calibri"/>
        <family val="2"/>
        <scheme val="minor"/>
      </rPr>
      <t xml:space="preserve"> L’onglet comporte 10 tableaux, un par station diagnostique évaluée.
              </t>
    </r>
    <r>
      <rPr>
        <b/>
        <sz val="11"/>
        <color indexed="8"/>
        <rFont val="Calibri"/>
        <family val="2"/>
      </rPr>
      <t>Note :</t>
    </r>
    <r>
      <rPr>
        <sz val="11"/>
        <color theme="1"/>
        <rFont val="Calibri"/>
        <family val="2"/>
        <scheme val="minor"/>
      </rPr>
      <t xml:space="preserve"> Les informations contenues dans cet onglet sont automatiquement extraites des onglets intitulés station de lecture 1 à 10. Il n’y a aucune information à ajouter.
</t>
    </r>
  </si>
  <si>
    <t>CECR</t>
  </si>
  <si>
    <t>500, rue Murray, case postale 1</t>
  </si>
  <si>
    <t>Sherbrooke (Québec)  J1G 2K6</t>
  </si>
  <si>
    <t>1 877 839-1217</t>
  </si>
  <si>
    <t>www.chus.qc.ca/cecr</t>
  </si>
  <si>
    <t>cecr.chus@ssss.gouv.qc.ca</t>
  </si>
  <si>
    <t>Module de contrôle de qualité</t>
  </si>
  <si>
    <t>Guide québécois de contrôle de qualité et de radioprotection en imagerie médicale</t>
  </si>
  <si>
    <t>Orange: case à remplir</t>
  </si>
  <si>
    <t>Bleu pâle: information automatique sur la conformité</t>
  </si>
  <si>
    <t>Blanc: calcul automatique</t>
  </si>
  <si>
    <t>**Notes:</t>
  </si>
  <si>
    <t>Bleu foncé: titre du test</t>
  </si>
  <si>
    <t>Reconstruction</t>
  </si>
  <si>
    <t xml:space="preserve">Fabricant :      </t>
  </si>
  <si>
    <t xml:space="preserve">Modèle :      </t>
  </si>
  <si>
    <t xml:space="preserve">Date de mise en service :      </t>
  </si>
  <si>
    <t xml:space="preserve">     </t>
  </si>
  <si>
    <t xml:space="preserve"> TIM responsable du suivi des contrôles de qualité</t>
  </si>
  <si>
    <t>Modèle</t>
  </si>
  <si>
    <t>Numéro de série</t>
  </si>
  <si>
    <t xml:space="preserve">Conformité </t>
  </si>
  <si>
    <t xml:space="preserve">Action corrective initiée </t>
  </si>
  <si>
    <t>Moniteur gauche</t>
  </si>
  <si>
    <t>Moniteur droit</t>
  </si>
  <si>
    <t>Coin supérieur gauche</t>
  </si>
  <si>
    <t>Coin supérieur droit</t>
  </si>
  <si>
    <t>Coin inférieur gauche</t>
  </si>
  <si>
    <t>Coin inférieur droit</t>
  </si>
  <si>
    <t>p-value</t>
  </si>
  <si>
    <t>L</t>
  </si>
  <si>
    <t>dL/L</t>
  </si>
  <si>
    <t>DICOM (%)</t>
  </si>
  <si>
    <t>Déviation maximale (%) par rapport à la moyenne (Conformité : &lt;15%)</t>
  </si>
  <si>
    <t>Déviation maximale des coins (%) par rapport  au centre (Conformité : &lt;15%)</t>
  </si>
  <si>
    <t>Déviation max (%) (Conformité : &lt;30%)</t>
  </si>
  <si>
    <t>Station 1</t>
  </si>
  <si>
    <t xml:space="preserve"> Station 3</t>
  </si>
  <si>
    <t xml:space="preserve"> Station 5</t>
  </si>
  <si>
    <t>du Module de contrôle de qualité et de radioprotection en tomodensitométrie.</t>
  </si>
  <si>
    <t>Station de lecture 1</t>
  </si>
  <si>
    <t>Date</t>
  </si>
  <si>
    <t>Tests</t>
  </si>
  <si>
    <t>Test 2.7  :  Performance des stations de lecture de tomodensitométrie</t>
  </si>
  <si>
    <t>Mires</t>
  </si>
  <si>
    <t>GSDF DICOM 3.14 standard:</t>
  </si>
  <si>
    <t>Aucune anomalie observée</t>
  </si>
  <si>
    <t>Autres anomalies</t>
  </si>
  <si>
    <t>Impossibilité d'ajuster adéquatement l'éclairage de la pièce</t>
  </si>
  <si>
    <t>L'affichage de la mire est inadéquat, préciser les zones problématiques</t>
  </si>
  <si>
    <t>Conditions de lecture</t>
  </si>
  <si>
    <t>Mires TG18-LN12</t>
  </si>
  <si>
    <t xml:space="preserve"> Mire TG18-QC </t>
  </si>
  <si>
    <t>Droit</t>
  </si>
  <si>
    <t xml:space="preserve"> Mire TG18-CT    </t>
  </si>
  <si>
    <t xml:space="preserve"> Mire TG18-UN10 </t>
  </si>
  <si>
    <t xml:space="preserve"> Mire TG18-UN80  </t>
  </si>
  <si>
    <t xml:space="preserve"> Mire TG18-UNL10 </t>
  </si>
  <si>
    <t xml:space="preserve"> Mire TG18-UNL80 </t>
  </si>
  <si>
    <t>Le niveau de gris n'est pas uniforme sur l'écran</t>
  </si>
  <si>
    <t>TG18-QC</t>
  </si>
  <si>
    <t>TG18-UN10 et TG18-UN80</t>
  </si>
  <si>
    <t>TG18-UNL10 et TG18-UNL80</t>
  </si>
  <si>
    <t>TG18-CT</t>
  </si>
  <si>
    <t>Vérification réalisée par :</t>
  </si>
  <si>
    <t xml:space="preserve"> Date </t>
  </si>
  <si>
    <t>Anomalie observée</t>
  </si>
  <si>
    <t>Précision supplémentaire</t>
  </si>
  <si>
    <t>Condition de lecture</t>
  </si>
  <si>
    <t>Mire TG18-QC</t>
  </si>
  <si>
    <t xml:space="preserve">Centre    </t>
  </si>
  <si>
    <t>Moniteur</t>
  </si>
  <si>
    <t>Gauche</t>
  </si>
  <si>
    <t>Conformité</t>
  </si>
  <si>
    <t xml:space="preserve">Valeur </t>
  </si>
  <si>
    <t>TG18-LN12_#</t>
  </si>
  <si>
    <t>Luminance (cd/m2)</t>
  </si>
  <si>
    <t>Moniteurs</t>
  </si>
  <si>
    <t xml:space="preserve"> Droit</t>
  </si>
  <si>
    <t>dL/L+10%</t>
  </si>
  <si>
    <t>dL/L-10%</t>
  </si>
  <si>
    <t>Réponase  en contraste des moniteurs</t>
  </si>
  <si>
    <t xml:space="preserve">Luminamce </t>
  </si>
  <si>
    <t xml:space="preserve">JND  </t>
  </si>
  <si>
    <t>J(L)</t>
  </si>
  <si>
    <t>a</t>
  </si>
  <si>
    <t>b</t>
  </si>
  <si>
    <t>Rapport de luminance maximale et minimale RL  (Conformité : RL&gt;250)</t>
  </si>
  <si>
    <t>Luminance maximale Lmax (Conformité : Lmax&gt;170 cd/m2)</t>
  </si>
  <si>
    <t>Déviation de luminance entre le moniteur droit et le moniteur gauche  (conformité ≤10%)</t>
  </si>
  <si>
    <t>Mire TG18-LN12</t>
  </si>
  <si>
    <t>Oui</t>
  </si>
  <si>
    <t>Non</t>
  </si>
  <si>
    <t xml:space="preserve"> Moniteur </t>
  </si>
  <si>
    <t xml:space="preserve">Mire TG18-UNL10 </t>
  </si>
  <si>
    <t>Mire TG18-UNL80</t>
  </si>
  <si>
    <t>Évaluation visuelle du transfert de contraste</t>
  </si>
  <si>
    <t xml:space="preserve">Évaluation sommaire </t>
  </si>
  <si>
    <t xml:space="preserve"> Évaluation visuelle de l'uniformité  </t>
  </si>
  <si>
    <t xml:space="preserve">Réponse en contraste </t>
  </si>
  <si>
    <t>de qualité en TDM. Le fichier original demeure disponible sur notre page internet au www.chus.qc.ca/cecr.</t>
  </si>
  <si>
    <t>Contrôle de qualité - performance des stations de lecture de tomodensitométrie</t>
  </si>
  <si>
    <t xml:space="preserve"> Synthèse des résultats des tests  d'évaluation des stations de lecture diagnostiques</t>
  </si>
  <si>
    <t xml:space="preserve">Local  :      </t>
  </si>
  <si>
    <t xml:space="preserve">Numéro de série : </t>
  </si>
  <si>
    <t>Station 4</t>
  </si>
  <si>
    <t xml:space="preserve">Station 2 </t>
  </si>
  <si>
    <t>Local</t>
  </si>
  <si>
    <t>Téléphone</t>
  </si>
  <si>
    <t xml:space="preserve">Titre professionnel :  </t>
  </si>
  <si>
    <t>Nom     </t>
  </si>
  <si>
    <t>Matériel requis :</t>
  </si>
  <si>
    <t>La propreté de la pièce ou des écrans est inadéquate</t>
  </si>
  <si>
    <t>Liste : TG18-CT</t>
  </si>
  <si>
    <t xml:space="preserve">  Liste : Condition de lecture</t>
  </si>
  <si>
    <t>Liste : TG18-UN</t>
  </si>
  <si>
    <t>Vérification réalisée par :</t>
  </si>
  <si>
    <t>Un ou plusieurs demi-cercles de contraste ne sont pas visibles</t>
  </si>
  <si>
    <t>Des zones non uniformes apparaissent sur l'écran</t>
  </si>
  <si>
    <t xml:space="preserve">Une ou plusieures non-uniformités ponctuelles supérieures à 1 cm sont visibles </t>
  </si>
  <si>
    <t xml:space="preserve">Luminance </t>
  </si>
  <si>
    <t>Luminances mesurées (cd/m2)</t>
  </si>
  <si>
    <t>Déviation maximale des coins (%) par rapport au centre (Conformité : &lt;15%)</t>
  </si>
  <si>
    <t>Le nombre de coins de faible contraste visibles est inférieur à 56</t>
  </si>
  <si>
    <t>Liste : Condition de lecture</t>
  </si>
  <si>
    <t>Les demi-cercles de faible contraste ne sont pas tous visibles</t>
  </si>
  <si>
    <t xml:space="preserve"> Critères de conformité </t>
  </si>
  <si>
    <t>Tests et critères de conformité :</t>
  </si>
  <si>
    <t xml:space="preserve">2 : Évaluation sommaire </t>
  </si>
  <si>
    <t xml:space="preserve">4 : Évaluation visuelle de l'uniformité </t>
  </si>
  <si>
    <t xml:space="preserve">5. Évaluation quantitative de l'uniformité </t>
  </si>
  <si>
    <t xml:space="preserve">1 : Vérification des conditions de lecture </t>
  </si>
  <si>
    <t xml:space="preserve">    3. Règle transparente millimétrique.</t>
  </si>
  <si>
    <t xml:space="preserve"> Évualuation quantitative de l'uniformité </t>
  </si>
  <si>
    <t>Écran</t>
  </si>
  <si>
    <t>Station 6</t>
  </si>
  <si>
    <t>Station 7</t>
  </si>
  <si>
    <t xml:space="preserve"> Station 8</t>
  </si>
  <si>
    <t>Station 9</t>
  </si>
  <si>
    <t xml:space="preserve"> Station 10</t>
  </si>
  <si>
    <t xml:space="preserve">Test 2.7  :  Performance des stations de lecture </t>
  </si>
  <si>
    <t>Station de lecture 2</t>
  </si>
  <si>
    <t>Station de lecture 3</t>
  </si>
  <si>
    <t>Station de lecture 4</t>
  </si>
  <si>
    <t>Station de lecture 5</t>
  </si>
  <si>
    <t>Station de lecture 6</t>
  </si>
  <si>
    <t>Station de lecture 7</t>
  </si>
  <si>
    <t>Station de lecture 8</t>
  </si>
  <si>
    <t>Station de lecture 9</t>
  </si>
  <si>
    <t>Station de lecture 10</t>
  </si>
  <si>
    <t>Travailler ensemble dans un même but</t>
  </si>
  <si>
    <t xml:space="preserve">       et de radioprotection en tomodensitométrie</t>
  </si>
  <si>
    <t xml:space="preserve">Document réalisé par : </t>
  </si>
  <si>
    <t>TG18-LN12 : groupe de 18 mires identifiées TG18-LN01 à TG18-LN18</t>
  </si>
  <si>
    <t xml:space="preserve">Nom de l'établisement :      </t>
  </si>
  <si>
    <t xml:space="preserve">Nom du pavillon :      </t>
  </si>
  <si>
    <t>Date de fabrication :</t>
  </si>
  <si>
    <r>
      <t xml:space="preserve">Objectif : </t>
    </r>
    <r>
      <rPr>
        <sz val="11"/>
        <rFont val="Calibri"/>
        <family val="2"/>
      </rPr>
      <t>Évaluer les performances de toutes les stations de lecture utilisées en tomodensitométrie.</t>
    </r>
  </si>
  <si>
    <r>
      <t xml:space="preserve">Fréquence : </t>
    </r>
    <r>
      <rPr>
        <sz val="11"/>
        <rFont val="Calibri"/>
        <family val="2"/>
      </rPr>
      <t>Semestrielle</t>
    </r>
  </si>
  <si>
    <r>
      <t xml:space="preserve">    1. Les Mires DICOM 2K : TG18-QC, TG18-CT, TG18-UN, TG18-UNL et TG18-LN12 (note : elles sont disponibles gratuitement à l'adresse : http://deckard.mc.duke.edu/~samei/tg18</t>
    </r>
    <r>
      <rPr>
        <sz val="11"/>
        <rFont val="Calibri"/>
        <family val="2"/>
      </rPr>
      <t xml:space="preserve"> et sont appelées en anglais
        TG18 Test patterns).</t>
    </r>
  </si>
  <si>
    <r>
      <t xml:space="preserve">Noté bien : </t>
    </r>
    <r>
      <rPr>
        <sz val="11"/>
        <rFont val="Calibri"/>
        <family val="2"/>
      </rPr>
      <t>les résultats de conformité seront compilés et affichés lorsque vous aurez complété toutes les mesures pour les deux moniteurs.</t>
    </r>
  </si>
  <si>
    <t>Aucune mire n'est requise pour ce test.</t>
  </si>
  <si>
    <t>3 : Évaluation visuelle du transfert de  contraste</t>
  </si>
  <si>
    <t xml:space="preserve">
▪ Chaque mire doit être complètement uniforme.
▪ Aucune non-uniformité ponctuelle de taille supérieure à 1cm ne doit être observée sur chacune des mires.</t>
  </si>
  <si>
    <r>
      <t xml:space="preserve">
▪ Pour chaque mire, la mesure de luminance de chaque zone ( L</t>
    </r>
    <r>
      <rPr>
        <vertAlign val="subscript"/>
        <sz val="11"/>
        <rFont val="Calibri"/>
        <family val="2"/>
      </rPr>
      <t>sg</t>
    </r>
    <r>
      <rPr>
        <sz val="11"/>
        <rFont val="Calibri"/>
        <family val="2"/>
      </rPr>
      <t>, L</t>
    </r>
    <r>
      <rPr>
        <vertAlign val="subscript"/>
        <sz val="11"/>
        <rFont val="Calibri"/>
        <family val="2"/>
      </rPr>
      <t>sd</t>
    </r>
    <r>
      <rPr>
        <sz val="11"/>
        <rFont val="Calibri"/>
        <family val="2"/>
      </rPr>
      <t>, L</t>
    </r>
    <r>
      <rPr>
        <vertAlign val="subscript"/>
        <sz val="11"/>
        <rFont val="Calibri"/>
        <family val="2"/>
      </rPr>
      <t>c</t>
    </r>
    <r>
      <rPr>
        <sz val="11"/>
        <rFont val="Calibri"/>
        <family val="2"/>
      </rPr>
      <t>, L</t>
    </r>
    <r>
      <rPr>
        <vertAlign val="subscript"/>
        <sz val="11"/>
        <rFont val="Calibri"/>
        <family val="2"/>
      </rPr>
      <t>ig</t>
    </r>
    <r>
      <rPr>
        <sz val="11"/>
        <rFont val="Calibri"/>
        <family val="2"/>
      </rPr>
      <t xml:space="preserve"> et L</t>
    </r>
    <r>
      <rPr>
        <vertAlign val="subscript"/>
        <sz val="11"/>
        <rFont val="Calibri"/>
        <family val="2"/>
      </rPr>
      <t>id</t>
    </r>
    <r>
      <rPr>
        <sz val="11"/>
        <rFont val="Calibri"/>
        <family val="2"/>
      </rPr>
      <t>) ne doit pas s'écarter de plus de 15% par rapport à la moyenne des mesures de luminances de toutes les zones (Luminance d'une zone = Luminance moyenne ±15%).
▪ L'écart entre la luminance au centre (</t>
    </r>
    <r>
      <rPr>
        <b/>
        <sz val="11"/>
        <rFont val="Calibri"/>
        <family val="2"/>
      </rPr>
      <t>L</t>
    </r>
    <r>
      <rPr>
        <b/>
        <vertAlign val="subscript"/>
        <sz val="11"/>
        <rFont val="Calibri"/>
        <family val="2"/>
      </rPr>
      <t>c</t>
    </r>
    <r>
      <rPr>
        <sz val="11"/>
        <rFont val="Calibri"/>
        <family val="2"/>
      </rPr>
      <t>) et la luminance dans chacun des coins (L</t>
    </r>
    <r>
      <rPr>
        <vertAlign val="subscript"/>
        <sz val="11"/>
        <rFont val="Calibri"/>
        <family val="2"/>
      </rPr>
      <t>sg</t>
    </r>
    <r>
      <rPr>
        <sz val="11"/>
        <rFont val="Calibri"/>
        <family val="2"/>
      </rPr>
      <t>, L</t>
    </r>
    <r>
      <rPr>
        <vertAlign val="subscript"/>
        <sz val="11"/>
        <rFont val="Calibri"/>
        <family val="2"/>
      </rPr>
      <t>sd</t>
    </r>
    <r>
      <rPr>
        <sz val="11"/>
        <rFont val="Calibri"/>
        <family val="2"/>
      </rPr>
      <t>,  L</t>
    </r>
    <r>
      <rPr>
        <vertAlign val="subscript"/>
        <sz val="11"/>
        <rFont val="Calibri"/>
        <family val="2"/>
      </rPr>
      <t>ig</t>
    </r>
    <r>
      <rPr>
        <sz val="11"/>
        <rFont val="Calibri"/>
        <family val="2"/>
      </rPr>
      <t xml:space="preserve"> et L</t>
    </r>
    <r>
      <rPr>
        <vertAlign val="subscript"/>
        <sz val="11"/>
        <rFont val="Calibri"/>
        <family val="2"/>
      </rPr>
      <t>id</t>
    </r>
    <r>
      <rPr>
        <sz val="11"/>
        <rFont val="Calibri"/>
        <family val="2"/>
      </rPr>
      <t xml:space="preserve">) doit être inférieur à </t>
    </r>
    <r>
      <rPr>
        <b/>
        <sz val="11"/>
        <rFont val="Calibri"/>
        <family val="2"/>
      </rPr>
      <t xml:space="preserve">15 % </t>
    </r>
    <r>
      <rPr>
        <sz val="11"/>
        <rFont val="Calibri"/>
        <family val="2"/>
      </rPr>
      <t xml:space="preserve">de </t>
    </r>
    <r>
      <rPr>
        <b/>
        <sz val="11"/>
        <rFont val="Calibri"/>
        <family val="2"/>
      </rPr>
      <t>L</t>
    </r>
    <r>
      <rPr>
        <b/>
        <vertAlign val="subscript"/>
        <sz val="11"/>
        <rFont val="Calibri"/>
        <family val="2"/>
      </rPr>
      <t>c</t>
    </r>
    <r>
      <rPr>
        <sz val="11"/>
        <rFont val="Calibri"/>
        <family val="2"/>
      </rPr>
      <t xml:space="preserve">.
▪ La déviation maximale entre les mesures de luminance des 5 zones, doit être inférieure à </t>
    </r>
    <r>
      <rPr>
        <b/>
        <sz val="11"/>
        <rFont val="Calibri"/>
        <family val="2"/>
      </rPr>
      <t>30%</t>
    </r>
    <r>
      <rPr>
        <sz val="11"/>
        <rFont val="Calibri"/>
        <family val="2"/>
      </rPr>
      <t>.</t>
    </r>
  </si>
  <si>
    <r>
      <t xml:space="preserve">
▪ La déviation absolue entre les contrastes mesurés et les contrastes attendus (DICOM GSDF) doit être inférieure ou égale à </t>
    </r>
    <r>
      <rPr>
        <b/>
        <sz val="11"/>
        <rFont val="Calibri"/>
        <family val="2"/>
      </rPr>
      <t>10 %</t>
    </r>
    <r>
      <rPr>
        <sz val="11"/>
        <rFont val="Calibri"/>
        <family val="2"/>
      </rPr>
      <t xml:space="preserve">.
▪ Le rapport entre la luminance maximale et minimale doit être supérieur à </t>
    </r>
    <r>
      <rPr>
        <b/>
        <sz val="11"/>
        <rFont val="Calibri"/>
        <family val="2"/>
      </rPr>
      <t>250</t>
    </r>
    <r>
      <rPr>
        <sz val="11"/>
        <rFont val="Calibri"/>
        <family val="2"/>
      </rPr>
      <t xml:space="preserve">.
▪ La luminance maximale de chaque moniteur doit être supérieure à </t>
    </r>
    <r>
      <rPr>
        <b/>
        <sz val="11"/>
        <rFont val="Calibri"/>
        <family val="2"/>
      </rPr>
      <t>170 cd/cm</t>
    </r>
    <r>
      <rPr>
        <b/>
        <vertAlign val="superscript"/>
        <sz val="11"/>
        <rFont val="Calibri"/>
        <family val="2"/>
      </rPr>
      <t>2</t>
    </r>
    <r>
      <rPr>
        <sz val="11"/>
        <rFont val="Calibri"/>
        <family val="2"/>
      </rPr>
      <t xml:space="preserve">.
▪ L'écart de luminance entre les moniteurs droit et gauche doit être inférieur ou égal à </t>
    </r>
    <r>
      <rPr>
        <b/>
        <sz val="11"/>
        <rFont val="Calibri"/>
        <family val="2"/>
      </rPr>
      <t>10%.</t>
    </r>
  </si>
  <si>
    <t xml:space="preserve">Type :      </t>
  </si>
  <si>
    <t>Couleur</t>
  </si>
  <si>
    <t>Noire et blanc</t>
  </si>
  <si>
    <t>La propreté des écrans est inadéquate</t>
  </si>
  <si>
    <t>La propreté de la pièce est inadéquate</t>
  </si>
  <si>
    <t xml:space="preserve">Une ou plusieurs non-uniformités ponctuelles supérieures à 1 cm sont visibles </t>
  </si>
  <si>
    <t>Impossible d'ajuster adéquatement l'éclairage de la pièce</t>
  </si>
  <si>
    <t>Impossible d'opacifier adéquatement les fenêtres de la pièce</t>
  </si>
  <si>
    <r>
      <t>Coin supérieur droit (L</t>
    </r>
    <r>
      <rPr>
        <b/>
        <vertAlign val="subscript"/>
        <sz val="11"/>
        <color indexed="8"/>
        <rFont val="Calibri"/>
        <family val="2"/>
      </rPr>
      <t>sd</t>
    </r>
    <r>
      <rPr>
        <b/>
        <sz val="11"/>
        <color indexed="8"/>
        <rFont val="Calibri"/>
        <family val="2"/>
      </rPr>
      <t>)</t>
    </r>
  </si>
  <si>
    <r>
      <t>Coin inférieur gauche (L</t>
    </r>
    <r>
      <rPr>
        <b/>
        <vertAlign val="subscript"/>
        <sz val="11"/>
        <color indexed="8"/>
        <rFont val="Calibri"/>
        <family val="2"/>
      </rPr>
      <t>ig</t>
    </r>
    <r>
      <rPr>
        <b/>
        <sz val="11"/>
        <color indexed="8"/>
        <rFont val="Calibri"/>
        <family val="2"/>
      </rPr>
      <t>)</t>
    </r>
  </si>
  <si>
    <r>
      <t>Coin inférieur droit (L</t>
    </r>
    <r>
      <rPr>
        <b/>
        <vertAlign val="subscript"/>
        <sz val="11"/>
        <color indexed="8"/>
        <rFont val="Calibri"/>
        <family val="2"/>
      </rPr>
      <t>id</t>
    </r>
    <r>
      <rPr>
        <b/>
        <sz val="11"/>
        <color indexed="8"/>
        <rFont val="Calibri"/>
        <family val="2"/>
      </rPr>
      <t>)</t>
    </r>
  </si>
  <si>
    <r>
      <t>Coin supérieur gauche 
(L</t>
    </r>
    <r>
      <rPr>
        <b/>
        <vertAlign val="subscript"/>
        <sz val="11"/>
        <color indexed="8"/>
        <rFont val="Calibri"/>
        <family val="2"/>
      </rPr>
      <t>sg</t>
    </r>
    <r>
      <rPr>
        <b/>
        <sz val="11"/>
        <color indexed="8"/>
        <rFont val="Calibri"/>
        <family val="2"/>
      </rPr>
      <t>)</t>
    </r>
  </si>
  <si>
    <r>
      <t>Centre 
(L</t>
    </r>
    <r>
      <rPr>
        <b/>
        <vertAlign val="subscript"/>
        <sz val="11"/>
        <color indexed="8"/>
        <rFont val="Calibri"/>
        <family val="2"/>
      </rPr>
      <t>c</t>
    </r>
    <r>
      <rPr>
        <b/>
        <sz val="11"/>
        <color indexed="8"/>
        <rFont val="Calibri"/>
        <family val="2"/>
      </rPr>
      <t xml:space="preserve">)   </t>
    </r>
  </si>
  <si>
    <r>
      <t>Coin supérieur gauche
(L</t>
    </r>
    <r>
      <rPr>
        <b/>
        <vertAlign val="subscript"/>
        <sz val="11"/>
        <color indexed="8"/>
        <rFont val="Calibri"/>
        <family val="2"/>
      </rPr>
      <t>sg</t>
    </r>
    <r>
      <rPr>
        <b/>
        <sz val="11"/>
        <color indexed="8"/>
        <rFont val="Calibri"/>
        <family val="2"/>
      </rPr>
      <t>)</t>
    </r>
  </si>
  <si>
    <r>
      <t>Coin supérieur droit
(L</t>
    </r>
    <r>
      <rPr>
        <b/>
        <vertAlign val="subscript"/>
        <sz val="11"/>
        <color indexed="8"/>
        <rFont val="Calibri"/>
        <family val="2"/>
      </rPr>
      <t>sd</t>
    </r>
    <r>
      <rPr>
        <b/>
        <sz val="11"/>
        <color indexed="8"/>
        <rFont val="Calibri"/>
        <family val="2"/>
      </rPr>
      <t>)</t>
    </r>
  </si>
  <si>
    <r>
      <t>Coin inférieur gauche
(L</t>
    </r>
    <r>
      <rPr>
        <b/>
        <vertAlign val="subscript"/>
        <sz val="11"/>
        <color indexed="8"/>
        <rFont val="Calibri"/>
        <family val="2"/>
      </rPr>
      <t>ig</t>
    </r>
    <r>
      <rPr>
        <b/>
        <sz val="11"/>
        <color indexed="8"/>
        <rFont val="Calibri"/>
        <family val="2"/>
      </rPr>
      <t>)</t>
    </r>
  </si>
  <si>
    <r>
      <t>Coin inférieur droit
(L</t>
    </r>
    <r>
      <rPr>
        <b/>
        <vertAlign val="subscript"/>
        <sz val="11"/>
        <color indexed="8"/>
        <rFont val="Calibri"/>
        <family val="2"/>
      </rPr>
      <t>id</t>
    </r>
    <r>
      <rPr>
        <b/>
        <sz val="11"/>
        <color indexed="8"/>
        <rFont val="Calibri"/>
        <family val="2"/>
      </rPr>
      <t>)</t>
    </r>
  </si>
  <si>
    <r>
      <t>Centre
(L</t>
    </r>
    <r>
      <rPr>
        <b/>
        <vertAlign val="subscript"/>
        <sz val="11"/>
        <color indexed="8"/>
        <rFont val="Calibri"/>
        <family val="2"/>
      </rPr>
      <t>c</t>
    </r>
    <r>
      <rPr>
        <b/>
        <sz val="11"/>
        <color indexed="8"/>
        <rFont val="Calibri"/>
        <family val="2"/>
      </rPr>
      <t xml:space="preserve">)    </t>
    </r>
  </si>
  <si>
    <t xml:space="preserve">Moniteur  primaire </t>
  </si>
  <si>
    <t>Moniteur secondaire</t>
  </si>
  <si>
    <t>Moniteur  primaire</t>
  </si>
  <si>
    <r>
      <t>Centre
(L</t>
    </r>
    <r>
      <rPr>
        <b/>
        <vertAlign val="subscript"/>
        <sz val="11"/>
        <color indexed="8"/>
        <rFont val="Calibri"/>
        <family val="2"/>
      </rPr>
      <t>c</t>
    </r>
    <r>
      <rPr>
        <b/>
        <sz val="11"/>
        <color indexed="8"/>
        <rFont val="Calibri"/>
        <family val="2"/>
      </rPr>
      <t xml:space="preserve">) </t>
    </r>
  </si>
  <si>
    <t>Évaluation sommaire (Mire TG18-QC)</t>
  </si>
  <si>
    <t>Évaluation visuelle du transfert de contraste (Mire TG18-CT)</t>
  </si>
  <si>
    <t>Tableau 1  pour les tests :  conditions de lecture, évaluation sommaire (Mire TG18-QC), évaluation visuelle du transfert de contraste(Mire TG18-CT), et évaluation visuelle de l'uniformité (Mire TG18-UN10 et  Mire TG18-UN80).</t>
  </si>
  <si>
    <t>Évaluation visuelle de l'uniformité (Mire TG18-UN10)</t>
  </si>
  <si>
    <t>Évaluation visuelle de l'uniformité (Mire TG18-UN80)</t>
  </si>
  <si>
    <t>Tableau 2 :  évaluation quantitative de l'uniformité (Mire TG18-UNL10  et Mire TG18-UNL80).</t>
  </si>
  <si>
    <t xml:space="preserve">Tableau 3 : évaluation de la réponse de l'échelle des gris des moniteurs ( Mire TG18-LN12). </t>
  </si>
  <si>
    <t>Tableau 1  pour les 4 tests : conditions de lecture, évaluation sommaire (Mire TG18-QC), évaluation visuelle du transfert de contraste(Mire TG18-CT), et évaluation visuelle de l'uniformité (Mire TG18-UN10 et  Mire TG18-UN80).</t>
  </si>
  <si>
    <t>Ce fichier a été développé par le CECR dans le but de fournir aux établissements du Réseau de la santé</t>
  </si>
  <si>
    <t>Ce fichier, en tout ou en partie, ne peut pas être utilisé à des fins commerciales sans l' autorisation écrite du CECR.</t>
  </si>
  <si>
    <t>Pour de plus amples informations, veuillez contacter le CECR aux coordonnées ci-haut.</t>
  </si>
  <si>
    <t>3)</t>
  </si>
  <si>
    <t xml:space="preserve">Ce fichier est fourni par le CECR, à titre d'outil de travail dans le cadre de vos collectes de résultats des contrôles </t>
  </si>
  <si>
    <t>1)</t>
  </si>
  <si>
    <t>4)</t>
  </si>
  <si>
    <t>2)</t>
  </si>
  <si>
    <t xml:space="preserve">et des services sociaux québécois un outil de compilation des résultats du test semestriel 2.7 intitulé : «Performances  </t>
  </si>
  <si>
    <t xml:space="preserve">    2. Photomètre avec sonde télescopique.</t>
  </si>
  <si>
    <t xml:space="preserve">
▪ Les écrans sont propres et exempts de taches. 
▪ Le rhéostat est fonctionnel et permet d'ajuster l'éclairage de la pièce adéquatement. 
▪ Au poste de lecture, la luminance doit être inférieure à 10 lux, en condition de lecture.
▪ Si la pièce comporte des fenêtres, celles-ci doivent pouvoir être opacifiées facilement et suffisamment pour respecter les conditions de lecture.
</t>
  </si>
  <si>
    <t xml:space="preserve">
▪ Tous les demi-cercles de contraste doivent être visibles.
▪ Un minimum de 56 coins de faible contraste doivent être visibles.
▪ Il est à noter que si, à l'exception du carré le plus noir et le carré le plus blanc, tous les coins de faible contraste des autres carrés sont visibles, alors un minimum de 56 coins sont visibles et la condition est respectée.</t>
  </si>
  <si>
    <t>Identification des stations de lecture diagnostique utilisées en tomodensitométrie et du TIM responsable du suivi des contrôles de qualité en TDM</t>
  </si>
  <si>
    <t>Stations de lecture diagnostique</t>
  </si>
  <si>
    <t>Moniteur gauche :</t>
  </si>
  <si>
    <t xml:space="preserve">Moniteur droit :      </t>
  </si>
  <si>
    <t xml:space="preserve">Moniteur droit :     </t>
  </si>
  <si>
    <t>Ali Nassiri, M.Sc. Ing., M.Sc. physique médicale, CECR</t>
  </si>
  <si>
    <t>6 : Évaluation de la fonction d'affichage des niveaux de gris.</t>
  </si>
  <si>
    <r>
      <t>des stations de lecture de tomodensitométrie», décrites dans</t>
    </r>
    <r>
      <rPr>
        <i/>
        <sz val="11"/>
        <color indexed="8"/>
        <rFont val="Calibri"/>
        <family val="2"/>
      </rPr>
      <t xml:space="preserve"> la section 2 : Technologue en imagerie médicale </t>
    </r>
  </si>
  <si>
    <t xml:space="preserve"> </t>
  </si>
  <si>
    <t/>
  </si>
  <si>
    <t>Version 2016-12-19</t>
  </si>
  <si>
    <t>Manon Rouleau, ing., ex-directrice par intérim, CECR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</si>
</sst>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 [$€-1]_ ;_ * \(#,##0.00\)\ [$€-1]_ ;_ * &quot;-&quot;??_)\ [$€-1]_ "/>
    <numFmt numFmtId="165" formatCode="0.0%"/>
    <numFmt numFmtId="166" formatCode="&quot;+&quot;0%"/>
    <numFmt numFmtId="167" formatCode="yyyy/mm/dd;@"/>
  </numFmts>
  <fonts count="59">
    <font>
      <sz val="11"/>
      <color theme="1"/>
      <name val="Calibri"/>
      <family val="2"/>
      <scheme val="minor"/>
    </font>
    <font>
      <b/>
      <sz val="11"/>
      <color indexed="8"/>
      <name val="Calibri"/>
      <family val="2"/>
    </font>
    <font>
      <b/>
      <u/>
      <sz val="11"/>
      <color indexed="12"/>
      <name val="Calibri"/>
      <family val="2"/>
    </font>
    <font>
      <b/>
      <sz val="28"/>
      <color indexed="8"/>
      <name val="Bradley Hand ITC"/>
      <family val="4"/>
    </font>
    <font>
      <b/>
      <i/>
      <sz val="20"/>
      <color indexed="8"/>
      <name val="Bradley Hand ITC"/>
      <family val="4"/>
    </font>
    <font>
      <b/>
      <sz val="14"/>
      <color indexed="8"/>
      <name val="Calibri"/>
      <family val="2"/>
    </font>
    <font>
      <sz val="12"/>
      <color indexed="8"/>
      <name val="Calibri"/>
      <family val="2"/>
    </font>
    <font>
      <sz val="10"/>
      <name val="Times New Roman"/>
      <family val="1"/>
    </font>
    <font>
      <sz val="10"/>
      <name val="Arial"/>
      <family val="2"/>
    </font>
    <font>
      <b/>
      <sz val="12"/>
      <color indexed="8"/>
      <name val="Calibri"/>
      <family val="2"/>
    </font>
    <font>
      <b/>
      <sz val="11"/>
      <color indexed="8"/>
      <name val="Calibri"/>
      <family val="2"/>
    </font>
    <font>
      <sz val="11"/>
      <color indexed="8"/>
      <name val="Calibri"/>
      <family val="2"/>
    </font>
    <font>
      <sz val="12"/>
      <color indexed="8"/>
      <name val="Arial"/>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b/>
      <sz val="11"/>
      <color indexed="10"/>
      <name val="Calibri"/>
      <family val="2"/>
    </font>
    <font>
      <sz val="12"/>
      <name val="Helv"/>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8"/>
      <name val="Albany"/>
      <family val="2"/>
    </font>
    <font>
      <sz val="12"/>
      <color indexed="8"/>
      <name val="Albany"/>
    </font>
    <font>
      <b/>
      <sz val="14"/>
      <color indexed="8"/>
      <name val="Arial"/>
      <family val="2"/>
    </font>
    <font>
      <sz val="16"/>
      <color indexed="8"/>
      <name val="Calibri"/>
      <family val="2"/>
    </font>
    <font>
      <sz val="16"/>
      <name val="Arial"/>
      <family val="2"/>
    </font>
    <font>
      <sz val="11"/>
      <color indexed="8"/>
      <name val="Calibri"/>
      <family val="2"/>
    </font>
    <font>
      <sz val="14"/>
      <color indexed="8"/>
      <name val="Calibri"/>
      <family val="2"/>
    </font>
    <font>
      <sz val="11"/>
      <color indexed="8"/>
      <name val="Calibri"/>
      <family val="2"/>
    </font>
    <font>
      <sz val="11"/>
      <name val="Calibri"/>
      <family val="2"/>
    </font>
    <font>
      <b/>
      <sz val="11"/>
      <name val="Calibri"/>
      <family val="2"/>
    </font>
    <font>
      <b/>
      <i/>
      <sz val="11"/>
      <color indexed="8"/>
      <name val="Calibri"/>
      <family val="2"/>
    </font>
    <font>
      <vertAlign val="subscript"/>
      <sz val="11"/>
      <name val="Calibri"/>
      <family val="2"/>
    </font>
    <font>
      <b/>
      <vertAlign val="subscript"/>
      <sz val="11"/>
      <name val="Calibri"/>
      <family val="2"/>
    </font>
    <font>
      <b/>
      <vertAlign val="superscript"/>
      <sz val="11"/>
      <name val="Calibri"/>
      <family val="2"/>
    </font>
    <font>
      <b/>
      <u/>
      <sz val="11"/>
      <color indexed="8"/>
      <name val="Calibri"/>
      <family val="2"/>
    </font>
    <font>
      <sz val="11"/>
      <color indexed="8"/>
      <name val="Wingdings"/>
      <charset val="2"/>
    </font>
    <font>
      <b/>
      <sz val="14"/>
      <name val="Calibri"/>
      <family val="2"/>
    </font>
    <font>
      <b/>
      <sz val="11"/>
      <color indexed="8"/>
      <name val="Calibri"/>
      <family val="2"/>
    </font>
    <font>
      <b/>
      <u/>
      <sz val="11"/>
      <name val="Calibri"/>
      <family val="2"/>
    </font>
    <font>
      <sz val="11"/>
      <color indexed="8"/>
      <name val="Calibri"/>
      <family val="2"/>
    </font>
    <font>
      <b/>
      <sz val="14"/>
      <color indexed="8"/>
      <name val="Calibri"/>
      <family val="2"/>
    </font>
    <font>
      <sz val="14"/>
      <color indexed="8"/>
      <name val="Calibri"/>
      <family val="2"/>
    </font>
    <font>
      <b/>
      <vertAlign val="subscript"/>
      <sz val="11"/>
      <color indexed="8"/>
      <name val="Calibri"/>
      <family val="2"/>
    </font>
    <font>
      <vertAlign val="superscript"/>
      <sz val="11"/>
      <color indexed="8"/>
      <name val="Calibri"/>
      <family val="2"/>
    </font>
    <font>
      <b/>
      <sz val="12"/>
      <name val="Calibri"/>
      <family val="2"/>
    </font>
    <font>
      <sz val="12"/>
      <color indexed="8"/>
      <name val="Calibri"/>
      <family val="2"/>
    </font>
    <font>
      <b/>
      <sz val="12"/>
      <name val="Calibri"/>
      <family val="2"/>
    </font>
    <font>
      <i/>
      <sz val="11"/>
      <color indexed="8"/>
      <name val="Calibri"/>
      <family val="2"/>
    </font>
    <font>
      <u/>
      <sz val="11"/>
      <color indexed="8"/>
      <name val="Calibri"/>
      <family val="2"/>
    </font>
    <font>
      <sz val="8"/>
      <name val="Calibri"/>
      <family val="2"/>
    </font>
    <font>
      <u/>
      <sz val="11"/>
      <color theme="10"/>
      <name val="Calibri"/>
      <family val="2"/>
    </font>
  </fonts>
  <fills count="24">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9"/>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55"/>
        <bgColor indexed="64"/>
      </patternFill>
    </fill>
    <fill>
      <patternFill patternType="lightGray"/>
    </fill>
    <fill>
      <patternFill patternType="solid">
        <fgColor indexed="9"/>
        <bgColor indexed="64"/>
      </patternFill>
    </fill>
    <fill>
      <patternFill patternType="solid">
        <fgColor indexed="47"/>
        <bgColor indexed="64"/>
      </patternFill>
    </fill>
    <fill>
      <patternFill patternType="solid">
        <fgColor indexed="27"/>
        <bgColor indexed="64"/>
      </patternFill>
    </fill>
    <fill>
      <patternFill patternType="lightTrellis">
        <bgColor indexed="55"/>
      </patternFill>
    </fill>
    <fill>
      <patternFill patternType="solid">
        <fgColor indexed="41"/>
        <bgColor indexed="64"/>
      </patternFill>
    </fill>
    <fill>
      <patternFill patternType="solid">
        <fgColor indexed="51"/>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double">
        <color indexed="64"/>
      </left>
      <right style="medium">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medium">
        <color indexed="64"/>
      </right>
      <top/>
      <bottom/>
      <diagonal/>
    </border>
    <border>
      <left/>
      <right style="double">
        <color indexed="64"/>
      </right>
      <top/>
      <bottom/>
      <diagonal/>
    </border>
    <border>
      <left style="double">
        <color indexed="64"/>
      </left>
      <right style="medium">
        <color indexed="64"/>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bottom/>
      <diagonal/>
    </border>
    <border>
      <left style="double">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8">
    <xf numFmtId="0" fontId="0" fillId="0" borderId="0"/>
    <xf numFmtId="0" fontId="11" fillId="2"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3"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18" fillId="0" borderId="0" applyNumberFormat="0" applyFill="0" applyBorder="0" applyAlignment="0" applyProtection="0"/>
    <xf numFmtId="0" fontId="21" fillId="12" borderId="1" applyNumberFormat="0" applyAlignment="0" applyProtection="0"/>
    <xf numFmtId="0" fontId="18" fillId="0" borderId="2" applyNumberFormat="0" applyFill="0" applyAlignment="0" applyProtection="0"/>
    <xf numFmtId="0" fontId="22" fillId="5" borderId="3" applyNumberFormat="0" applyFont="0" applyAlignment="0" applyProtection="0"/>
    <xf numFmtId="0" fontId="15" fillId="9" borderId="1" applyNumberFormat="0" applyAlignment="0" applyProtection="0"/>
    <xf numFmtId="164" fontId="7" fillId="0" borderId="0" applyFont="0" applyFill="0" applyBorder="0" applyAlignment="0" applyProtection="0"/>
    <xf numFmtId="0" fontId="14" fillId="6" borderId="0" applyNumberFormat="0" applyBorder="0" applyAlignment="0" applyProtection="0"/>
    <xf numFmtId="0" fontId="58" fillId="0" borderId="0" applyNumberFormat="0" applyFill="0" applyBorder="0" applyAlignment="0" applyProtection="0">
      <alignment vertical="top"/>
      <protection locked="0"/>
    </xf>
    <xf numFmtId="0" fontId="23" fillId="9" borderId="0" applyNumberFormat="0" applyBorder="0" applyAlignment="0" applyProtection="0"/>
    <xf numFmtId="0" fontId="8" fillId="0" borderId="0"/>
    <xf numFmtId="0" fontId="13" fillId="8" borderId="0" applyNumberFormat="0" applyBorder="0" applyAlignment="0" applyProtection="0"/>
    <xf numFmtId="0" fontId="16" fillId="12" borderId="4" applyNumberFormat="0" applyAlignment="0" applyProtection="0"/>
    <xf numFmtId="0" fontId="19" fillId="0" borderId="0" applyNumberFormat="0" applyFill="0" applyBorder="0" applyAlignment="0" applyProtection="0"/>
    <xf numFmtId="0" fontId="24" fillId="0" borderId="0" applyNumberForma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17" fillId="13" borderId="8" applyNumberFormat="0" applyAlignment="0" applyProtection="0"/>
  </cellStyleXfs>
  <cellXfs count="567">
    <xf numFmtId="0" fontId="0" fillId="0" borderId="0" xfId="0"/>
    <xf numFmtId="0" fontId="0" fillId="14" borderId="0" xfId="0" applyFill="1"/>
    <xf numFmtId="0" fontId="0" fillId="15" borderId="9" xfId="0" applyFill="1" applyBorder="1"/>
    <xf numFmtId="0" fontId="0" fillId="15" borderId="10" xfId="0" applyFill="1" applyBorder="1"/>
    <xf numFmtId="0" fontId="0" fillId="15" borderId="11" xfId="0" applyFill="1" applyBorder="1"/>
    <xf numFmtId="0" fontId="0" fillId="15" borderId="12" xfId="0" applyFill="1" applyBorder="1"/>
    <xf numFmtId="0" fontId="1" fillId="15" borderId="0" xfId="0" applyFont="1" applyFill="1" applyBorder="1"/>
    <xf numFmtId="0" fontId="0" fillId="15" borderId="0" xfId="0" applyFill="1" applyBorder="1"/>
    <xf numFmtId="0" fontId="0" fillId="15" borderId="13" xfId="0" applyFill="1" applyBorder="1"/>
    <xf numFmtId="0" fontId="0" fillId="14" borderId="0" xfId="0" applyFill="1" applyBorder="1"/>
    <xf numFmtId="0" fontId="2" fillId="15" borderId="0" xfId="26" applyFont="1" applyFill="1" applyBorder="1" applyAlignment="1" applyProtection="1"/>
    <xf numFmtId="0" fontId="0" fillId="15" borderId="14" xfId="0" applyFill="1" applyBorder="1"/>
    <xf numFmtId="0" fontId="0" fillId="15" borderId="15" xfId="0" applyFill="1" applyBorder="1"/>
    <xf numFmtId="0" fontId="0" fillId="15" borderId="16" xfId="0" applyFill="1" applyBorder="1"/>
    <xf numFmtId="0" fontId="0" fillId="14" borderId="0" xfId="0" applyFill="1" applyAlignment="1">
      <alignment horizontal="centerContinuous"/>
    </xf>
    <xf numFmtId="0" fontId="0" fillId="14" borderId="0" xfId="0" applyFill="1" applyBorder="1" applyAlignment="1">
      <alignment horizontal="left"/>
    </xf>
    <xf numFmtId="0" fontId="6" fillId="15" borderId="0" xfId="0" applyFont="1" applyFill="1"/>
    <xf numFmtId="0" fontId="0" fillId="0" borderId="0" xfId="0" applyAlignment="1">
      <alignment horizontal="left"/>
    </xf>
    <xf numFmtId="0" fontId="0" fillId="16" borderId="0" xfId="0" applyFill="1"/>
    <xf numFmtId="0" fontId="10" fillId="0" borderId="0" xfId="0" applyFont="1" applyFill="1" applyAlignment="1">
      <alignment horizontal="left"/>
    </xf>
    <xf numFmtId="0" fontId="10" fillId="17" borderId="0" xfId="0" applyFont="1" applyFill="1" applyAlignment="1">
      <alignment horizontal="left"/>
    </xf>
    <xf numFmtId="0" fontId="0" fillId="0" borderId="0" xfId="0" applyFont="1"/>
    <xf numFmtId="0" fontId="10" fillId="18" borderId="0" xfId="0" applyFont="1" applyFill="1" applyAlignment="1">
      <alignment horizontal="left"/>
    </xf>
    <xf numFmtId="0" fontId="8" fillId="0" borderId="0" xfId="28"/>
    <xf numFmtId="0" fontId="0" fillId="0" borderId="0" xfId="0" applyFill="1" applyProtection="1">
      <protection hidden="1"/>
    </xf>
    <xf numFmtId="0" fontId="0" fillId="0" borderId="0" xfId="0" applyProtection="1">
      <protection hidden="1"/>
    </xf>
    <xf numFmtId="0" fontId="0" fillId="0" borderId="0" xfId="0" applyFill="1" applyProtection="1">
      <protection locked="0" hidden="1"/>
    </xf>
    <xf numFmtId="0" fontId="0" fillId="0" borderId="0" xfId="0" applyProtection="1">
      <protection locked="0" hidden="1"/>
    </xf>
    <xf numFmtId="0" fontId="1" fillId="16" borderId="0" xfId="0" applyFont="1" applyFill="1" applyAlignment="1" applyProtection="1">
      <alignment horizontal="center" vertical="center"/>
      <protection locked="0" hidden="1"/>
    </xf>
    <xf numFmtId="2" fontId="29" fillId="0" borderId="17" xfId="0" applyNumberFormat="1" applyFont="1" applyFill="1" applyBorder="1" applyAlignment="1" applyProtection="1">
      <alignment horizontal="center" vertical="center"/>
      <protection hidden="1"/>
    </xf>
    <xf numFmtId="2" fontId="30" fillId="0" borderId="18" xfId="0" applyNumberFormat="1" applyFont="1" applyFill="1" applyBorder="1" applyAlignment="1" applyProtection="1">
      <alignment horizontal="center" vertical="center"/>
      <protection hidden="1"/>
    </xf>
    <xf numFmtId="2" fontId="12" fillId="0" borderId="17" xfId="0" applyNumberFormat="1" applyFont="1" applyFill="1" applyBorder="1" applyAlignment="1" applyProtection="1">
      <alignment horizontal="center" vertical="center"/>
      <protection hidden="1"/>
    </xf>
    <xf numFmtId="2" fontId="28" fillId="0" borderId="19" xfId="0" applyNumberFormat="1" applyFont="1" applyFill="1" applyBorder="1" applyAlignment="1" applyProtection="1">
      <alignment horizontal="center" vertical="center"/>
      <protection hidden="1"/>
    </xf>
    <xf numFmtId="2" fontId="28" fillId="0" borderId="20" xfId="0" applyNumberFormat="1" applyFont="1" applyFill="1" applyBorder="1" applyAlignment="1" applyProtection="1">
      <alignment horizontal="center" vertical="center"/>
      <protection hidden="1"/>
    </xf>
    <xf numFmtId="2" fontId="12" fillId="0" borderId="21" xfId="0" applyNumberFormat="1" applyFont="1" applyFill="1" applyBorder="1" applyAlignment="1" applyProtection="1">
      <alignment horizontal="center" vertical="center"/>
      <protection hidden="1"/>
    </xf>
    <xf numFmtId="2" fontId="12" fillId="0" borderId="22" xfId="0" applyNumberFormat="1" applyFont="1" applyFill="1" applyBorder="1" applyAlignment="1" applyProtection="1">
      <alignment horizontal="center" vertical="center"/>
      <protection hidden="1"/>
    </xf>
    <xf numFmtId="2" fontId="29" fillId="0" borderId="23" xfId="0" applyNumberFormat="1" applyFont="1" applyFill="1" applyBorder="1" applyAlignment="1" applyProtection="1">
      <alignment horizontal="center" vertical="center"/>
      <protection hidden="1"/>
    </xf>
    <xf numFmtId="2" fontId="29" fillId="0" borderId="24" xfId="0" applyNumberFormat="1" applyFont="1" applyFill="1" applyBorder="1" applyAlignment="1" applyProtection="1">
      <alignment horizontal="center" vertical="center"/>
      <protection hidden="1"/>
    </xf>
    <xf numFmtId="2" fontId="29" fillId="0" borderId="18" xfId="0" applyNumberFormat="1"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protection hidden="1"/>
    </xf>
    <xf numFmtId="2" fontId="29" fillId="0" borderId="21" xfId="0" applyNumberFormat="1" applyFont="1" applyFill="1" applyBorder="1" applyAlignment="1" applyProtection="1">
      <alignment horizontal="center" vertical="center"/>
      <protection hidden="1"/>
    </xf>
    <xf numFmtId="2" fontId="12" fillId="0" borderId="25" xfId="0" applyNumberFormat="1" applyFont="1" applyFill="1" applyBorder="1" applyAlignment="1" applyProtection="1">
      <alignment horizontal="center" vertical="center"/>
      <protection hidden="1"/>
    </xf>
    <xf numFmtId="0" fontId="6" fillId="0" borderId="0" xfId="0" applyFont="1"/>
    <xf numFmtId="0" fontId="5" fillId="14" borderId="0" xfId="0" applyFont="1" applyFill="1" applyAlignment="1">
      <alignment horizontal="center"/>
    </xf>
    <xf numFmtId="0" fontId="0" fillId="14" borderId="0" xfId="0" applyFill="1" applyAlignment="1">
      <alignment horizontal="center"/>
    </xf>
    <xf numFmtId="0" fontId="5" fillId="14" borderId="0" xfId="0" applyFont="1" applyFill="1"/>
    <xf numFmtId="0" fontId="1" fillId="14" borderId="0" xfId="0" applyFont="1" applyFill="1"/>
    <xf numFmtId="0" fontId="4" fillId="14" borderId="0" xfId="0" applyFont="1" applyFill="1" applyAlignment="1"/>
    <xf numFmtId="0" fontId="11" fillId="0" borderId="0" xfId="0" applyFont="1" applyAlignment="1">
      <alignment horizontal="left"/>
    </xf>
    <xf numFmtId="0" fontId="35" fillId="0" borderId="0" xfId="0" applyFont="1"/>
    <xf numFmtId="0" fontId="10" fillId="15" borderId="17" xfId="0" applyFont="1" applyFill="1" applyBorder="1" applyAlignment="1">
      <alignment horizontal="right" vertical="center"/>
    </xf>
    <xf numFmtId="0" fontId="35" fillId="0" borderId="0" xfId="0" applyFont="1" applyAlignment="1">
      <alignment horizontal="left"/>
    </xf>
    <xf numFmtId="0" fontId="10" fillId="15" borderId="26" xfId="0" applyFont="1" applyFill="1" applyBorder="1" applyAlignment="1">
      <alignment horizontal="center" vertical="center"/>
    </xf>
    <xf numFmtId="0" fontId="11" fillId="19" borderId="27" xfId="0" applyFont="1" applyFill="1" applyBorder="1" applyAlignment="1" applyProtection="1">
      <alignment horizontal="center" vertical="center" wrapText="1"/>
      <protection locked="0"/>
    </xf>
    <xf numFmtId="0" fontId="11" fillId="19" borderId="17" xfId="0" applyFont="1" applyFill="1" applyBorder="1" applyAlignment="1" applyProtection="1">
      <alignment horizontal="center" vertical="center" wrapText="1"/>
      <protection locked="0"/>
    </xf>
    <xf numFmtId="0" fontId="11" fillId="19" borderId="28" xfId="0" applyFont="1" applyFill="1" applyBorder="1" applyAlignment="1" applyProtection="1">
      <alignment horizontal="center" vertical="center" wrapText="1"/>
      <protection locked="0"/>
    </xf>
    <xf numFmtId="0" fontId="11" fillId="19" borderId="29" xfId="0" applyFont="1" applyFill="1" applyBorder="1" applyAlignment="1" applyProtection="1">
      <alignment horizontal="center" vertical="center" wrapText="1"/>
      <protection locked="0"/>
    </xf>
    <xf numFmtId="0" fontId="11" fillId="19" borderId="30" xfId="0" applyFont="1" applyFill="1" applyBorder="1" applyAlignment="1" applyProtection="1">
      <alignment horizontal="center" vertical="center" wrapText="1"/>
      <protection locked="0"/>
    </xf>
    <xf numFmtId="0" fontId="11" fillId="19" borderId="31" xfId="0" applyFont="1" applyFill="1" applyBorder="1" applyAlignment="1" applyProtection="1">
      <alignment horizontal="center" vertical="center" wrapText="1"/>
      <protection locked="0"/>
    </xf>
    <xf numFmtId="0" fontId="11" fillId="19" borderId="32" xfId="0" applyFont="1" applyFill="1" applyBorder="1" applyAlignment="1" applyProtection="1">
      <alignment horizontal="center" vertical="center" wrapText="1"/>
      <protection locked="0"/>
    </xf>
    <xf numFmtId="0" fontId="11" fillId="19" borderId="33" xfId="0" applyFont="1" applyFill="1" applyBorder="1" applyAlignment="1" applyProtection="1">
      <alignment horizontal="center" vertical="center" wrapText="1"/>
      <protection locked="0"/>
    </xf>
    <xf numFmtId="0" fontId="11" fillId="19" borderId="34" xfId="0" applyFont="1" applyFill="1" applyBorder="1" applyAlignment="1" applyProtection="1">
      <alignment horizontal="center" vertical="center" wrapText="1"/>
      <protection locked="0"/>
    </xf>
    <xf numFmtId="15" fontId="11" fillId="19" borderId="27" xfId="0" applyNumberFormat="1" applyFont="1" applyFill="1" applyBorder="1" applyAlignment="1" applyProtection="1">
      <alignment horizontal="center" vertical="center" wrapText="1"/>
      <protection locked="0"/>
    </xf>
    <xf numFmtId="15" fontId="11" fillId="19" borderId="17" xfId="0" applyNumberFormat="1" applyFont="1" applyFill="1" applyBorder="1" applyAlignment="1" applyProtection="1">
      <alignment horizontal="center" vertical="center" wrapText="1"/>
      <protection locked="0"/>
    </xf>
    <xf numFmtId="0" fontId="0" fillId="0" borderId="0" xfId="0" applyFont="1" applyFill="1"/>
    <xf numFmtId="0" fontId="0" fillId="0" borderId="0" xfId="0" applyFont="1" applyAlignment="1">
      <alignment wrapText="1"/>
    </xf>
    <xf numFmtId="0" fontId="0" fillId="16" borderId="0" xfId="0" applyFont="1" applyFill="1"/>
    <xf numFmtId="0" fontId="0" fillId="0" borderId="0" xfId="0" applyFont="1" applyBorder="1" applyAlignment="1">
      <alignment horizontal="center" vertical="center"/>
    </xf>
    <xf numFmtId="0" fontId="36" fillId="0" borderId="0" xfId="28" applyFont="1"/>
    <xf numFmtId="0" fontId="37" fillId="16" borderId="0" xfId="28" applyFont="1" applyFill="1" applyBorder="1" applyAlignment="1">
      <alignment horizontal="left" vertical="center"/>
    </xf>
    <xf numFmtId="0" fontId="38" fillId="0" borderId="0" xfId="0" applyFont="1"/>
    <xf numFmtId="0" fontId="1" fillId="16" borderId="0" xfId="0" applyFont="1" applyFill="1" applyAlignment="1">
      <alignment horizontal="left" vertical="center"/>
    </xf>
    <xf numFmtId="0" fontId="0" fillId="16" borderId="0" xfId="0" applyFont="1" applyFill="1" applyAlignment="1">
      <alignment horizontal="center"/>
    </xf>
    <xf numFmtId="0" fontId="0" fillId="16" borderId="0" xfId="0" applyFont="1" applyFill="1" applyAlignment="1">
      <alignment horizontal="left" vertical="center"/>
    </xf>
    <xf numFmtId="0" fontId="0" fillId="16" borderId="0" xfId="0" applyFont="1" applyFill="1" applyAlignment="1">
      <alignment vertical="center"/>
    </xf>
    <xf numFmtId="0" fontId="0" fillId="16" borderId="0" xfId="0" applyFont="1" applyFill="1" applyAlignment="1"/>
    <xf numFmtId="0" fontId="1" fillId="16" borderId="0" xfId="0" applyFont="1" applyFill="1" applyAlignment="1">
      <alignment vertical="center"/>
    </xf>
    <xf numFmtId="0" fontId="1" fillId="16" borderId="0" xfId="0" applyFont="1" applyFill="1" applyAlignment="1"/>
    <xf numFmtId="0" fontId="37" fillId="15" borderId="17" xfId="28" applyFont="1" applyFill="1" applyBorder="1" applyAlignment="1">
      <alignment horizontal="left" vertical="center"/>
    </xf>
    <xf numFmtId="0" fontId="36" fillId="15" borderId="17" xfId="28" applyFont="1" applyFill="1" applyBorder="1" applyAlignment="1">
      <alignment horizontal="left" vertical="top"/>
    </xf>
    <xf numFmtId="0" fontId="37" fillId="15" borderId="27" xfId="28" applyFont="1" applyFill="1" applyBorder="1" applyAlignment="1">
      <alignment horizontal="left" vertical="top"/>
    </xf>
    <xf numFmtId="0" fontId="0" fillId="0" borderId="0" xfId="0" applyFont="1" applyFill="1" applyProtection="1">
      <protection hidden="1"/>
    </xf>
    <xf numFmtId="0" fontId="0" fillId="0" borderId="0" xfId="0" applyFont="1" applyProtection="1">
      <protection hidden="1"/>
    </xf>
    <xf numFmtId="0" fontId="45" fillId="18" borderId="0" xfId="0" applyFont="1" applyFill="1" applyAlignment="1">
      <alignment horizontal="left"/>
    </xf>
    <xf numFmtId="0" fontId="47" fillId="0" borderId="0" xfId="0" applyFont="1" applyFill="1" applyAlignment="1" applyProtection="1">
      <alignment horizontal="center"/>
      <protection hidden="1"/>
    </xf>
    <xf numFmtId="0" fontId="36" fillId="19" borderId="23" xfId="28" applyFont="1" applyFill="1" applyBorder="1" applyAlignment="1" applyProtection="1">
      <alignment horizontal="center" vertical="center" wrapText="1"/>
      <protection locked="0"/>
    </xf>
    <xf numFmtId="0" fontId="36" fillId="19" borderId="19" xfId="28" applyFont="1" applyFill="1" applyBorder="1" applyAlignment="1" applyProtection="1">
      <alignment horizontal="center" vertical="center" wrapText="1"/>
      <protection locked="0"/>
    </xf>
    <xf numFmtId="0" fontId="36" fillId="19" borderId="24" xfId="28" applyFont="1" applyFill="1" applyBorder="1" applyAlignment="1" applyProtection="1">
      <alignment horizontal="center" vertical="center" wrapText="1"/>
      <protection locked="0"/>
    </xf>
    <xf numFmtId="0" fontId="36" fillId="19" borderId="20" xfId="28" applyFont="1" applyFill="1" applyBorder="1" applyAlignment="1" applyProtection="1">
      <alignment horizontal="center" vertical="center" wrapText="1"/>
      <protection locked="0"/>
    </xf>
    <xf numFmtId="0" fontId="36" fillId="19" borderId="35" xfId="28" applyFont="1" applyFill="1" applyBorder="1" applyAlignment="1" applyProtection="1">
      <alignment horizontal="center" vertical="center" wrapText="1"/>
      <protection locked="0"/>
    </xf>
    <xf numFmtId="0" fontId="36" fillId="19" borderId="36" xfId="28" applyFont="1" applyFill="1" applyBorder="1" applyAlignment="1" applyProtection="1">
      <alignment horizontal="center" vertical="center" wrapText="1"/>
      <protection locked="0"/>
    </xf>
    <xf numFmtId="2" fontId="47" fillId="19" borderId="23" xfId="0" applyNumberFormat="1" applyFont="1" applyFill="1" applyBorder="1" applyAlignment="1" applyProtection="1">
      <alignment horizontal="center" vertical="center" wrapText="1"/>
      <protection locked="0"/>
    </xf>
    <xf numFmtId="2" fontId="47" fillId="19" borderId="24" xfId="0" applyNumberFormat="1" applyFont="1" applyFill="1" applyBorder="1" applyAlignment="1" applyProtection="1">
      <alignment horizontal="center" vertical="center" wrapText="1"/>
      <protection locked="0"/>
    </xf>
    <xf numFmtId="2" fontId="47" fillId="19" borderId="37" xfId="0" applyNumberFormat="1" applyFont="1" applyFill="1" applyBorder="1" applyAlignment="1" applyProtection="1">
      <alignment horizontal="center" vertical="center" wrapText="1"/>
      <protection locked="0"/>
    </xf>
    <xf numFmtId="0" fontId="47" fillId="19" borderId="19" xfId="0" applyNumberFormat="1" applyFont="1" applyFill="1" applyBorder="1" applyAlignment="1" applyProtection="1">
      <alignment horizontal="center" vertical="center" wrapText="1"/>
      <protection locked="0"/>
    </xf>
    <xf numFmtId="2" fontId="47" fillId="19" borderId="38" xfId="0" applyNumberFormat="1" applyFont="1" applyFill="1" applyBorder="1" applyAlignment="1" applyProtection="1">
      <alignment horizontal="center" vertical="center" wrapText="1"/>
      <protection locked="0"/>
    </xf>
    <xf numFmtId="2" fontId="47" fillId="19" borderId="35" xfId="0" applyNumberFormat="1" applyFont="1" applyFill="1" applyBorder="1" applyAlignment="1" applyProtection="1">
      <alignment horizontal="center" vertical="center" wrapText="1"/>
      <protection locked="0"/>
    </xf>
    <xf numFmtId="2" fontId="47" fillId="19" borderId="39" xfId="0" applyNumberFormat="1" applyFont="1" applyFill="1" applyBorder="1" applyAlignment="1" applyProtection="1">
      <alignment horizontal="center" vertical="center" wrapText="1"/>
      <protection locked="0"/>
    </xf>
    <xf numFmtId="0" fontId="47" fillId="19" borderId="40" xfId="0" applyNumberFormat="1" applyFont="1" applyFill="1" applyBorder="1" applyAlignment="1" applyProtection="1">
      <alignment horizontal="center" vertical="center" wrapText="1"/>
      <protection locked="0"/>
    </xf>
    <xf numFmtId="2" fontId="47" fillId="19" borderId="41" xfId="0" applyNumberFormat="1" applyFont="1" applyFill="1" applyBorder="1" applyAlignment="1" applyProtection="1">
      <alignment horizontal="center" vertical="center" wrapText="1"/>
      <protection locked="0"/>
    </xf>
    <xf numFmtId="2" fontId="47" fillId="19" borderId="42" xfId="0" applyNumberFormat="1" applyFont="1" applyFill="1" applyBorder="1" applyAlignment="1" applyProtection="1">
      <alignment horizontal="center" vertical="center" wrapText="1"/>
      <protection locked="0"/>
    </xf>
    <xf numFmtId="2" fontId="47" fillId="19" borderId="18" xfId="0" applyNumberFormat="1" applyFont="1" applyFill="1" applyBorder="1" applyAlignment="1" applyProtection="1">
      <alignment horizontal="center" vertical="center" wrapText="1"/>
      <protection locked="0"/>
    </xf>
    <xf numFmtId="2" fontId="47" fillId="19" borderId="17" xfId="0" applyNumberFormat="1" applyFont="1" applyFill="1" applyBorder="1" applyAlignment="1" applyProtection="1">
      <alignment horizontal="center" vertical="center" wrapText="1"/>
      <protection locked="0"/>
    </xf>
    <xf numFmtId="2" fontId="47" fillId="19" borderId="43" xfId="0" applyNumberFormat="1" applyFont="1" applyFill="1" applyBorder="1" applyAlignment="1" applyProtection="1">
      <alignment horizontal="center" vertical="center" wrapText="1"/>
      <protection locked="0"/>
    </xf>
    <xf numFmtId="2" fontId="47" fillId="19" borderId="22" xfId="0" applyNumberFormat="1" applyFont="1" applyFill="1" applyBorder="1" applyAlignment="1" applyProtection="1">
      <alignment horizontal="center" vertical="center" wrapText="1"/>
      <protection locked="0"/>
    </xf>
    <xf numFmtId="0" fontId="45" fillId="18" borderId="0" xfId="0" applyFont="1" applyFill="1" applyAlignment="1" applyProtection="1">
      <alignment horizontal="left"/>
      <protection hidden="1"/>
    </xf>
    <xf numFmtId="0" fontId="0" fillId="0" borderId="0" xfId="0" applyFont="1" applyFill="1" applyProtection="1">
      <protection locked="0" hidden="1"/>
    </xf>
    <xf numFmtId="0" fontId="0" fillId="0" borderId="0" xfId="0" applyFont="1" applyProtection="1">
      <protection locked="0" hidden="1"/>
    </xf>
    <xf numFmtId="2" fontId="48" fillId="0" borderId="18" xfId="0" applyNumberFormat="1" applyFont="1"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1" fillId="15" borderId="44" xfId="0" applyFont="1" applyFill="1" applyBorder="1" applyAlignment="1" applyProtection="1">
      <alignment horizontal="center" vertical="center"/>
      <protection hidden="1"/>
    </xf>
    <xf numFmtId="2" fontId="47" fillId="0" borderId="23" xfId="0" applyNumberFormat="1" applyFont="1" applyFill="1" applyBorder="1" applyAlignment="1" applyProtection="1">
      <alignment horizontal="center" vertical="center"/>
      <protection hidden="1"/>
    </xf>
    <xf numFmtId="2" fontId="47" fillId="0" borderId="24" xfId="0" applyNumberFormat="1" applyFont="1" applyFill="1" applyBorder="1" applyAlignment="1" applyProtection="1">
      <alignment horizontal="center" vertical="center"/>
      <protection hidden="1"/>
    </xf>
    <xf numFmtId="2" fontId="47" fillId="0" borderId="41" xfId="0" applyNumberFormat="1" applyFont="1" applyFill="1" applyBorder="1" applyAlignment="1" applyProtection="1">
      <alignment horizontal="center" vertical="center"/>
      <protection hidden="1"/>
    </xf>
    <xf numFmtId="2" fontId="47" fillId="0" borderId="42" xfId="0" applyNumberFormat="1" applyFont="1" applyFill="1" applyBorder="1" applyAlignment="1" applyProtection="1">
      <alignment horizontal="center" vertical="center"/>
      <protection hidden="1"/>
    </xf>
    <xf numFmtId="0" fontId="1" fillId="15" borderId="45" xfId="0" applyFont="1" applyFill="1" applyBorder="1" applyAlignment="1" applyProtection="1">
      <alignment horizontal="center" vertical="center"/>
      <protection hidden="1"/>
    </xf>
    <xf numFmtId="2" fontId="47" fillId="0" borderId="18" xfId="0" applyNumberFormat="1" applyFont="1" applyFill="1" applyBorder="1" applyAlignment="1" applyProtection="1">
      <alignment horizontal="center" vertical="center"/>
      <protection hidden="1"/>
    </xf>
    <xf numFmtId="2" fontId="47" fillId="0" borderId="17" xfId="0" applyNumberFormat="1" applyFont="1" applyFill="1" applyBorder="1" applyAlignment="1" applyProtection="1">
      <alignment horizontal="center" vertical="center"/>
      <protection hidden="1"/>
    </xf>
    <xf numFmtId="2" fontId="47" fillId="0" borderId="22" xfId="0" applyNumberFormat="1" applyFont="1" applyFill="1" applyBorder="1" applyAlignment="1" applyProtection="1">
      <alignment horizontal="center" vertical="center"/>
      <protection hidden="1"/>
    </xf>
    <xf numFmtId="0" fontId="1" fillId="15" borderId="46" xfId="0" applyFont="1" applyFill="1" applyBorder="1" applyAlignment="1" applyProtection="1">
      <alignment horizontal="center" vertical="center"/>
      <protection hidden="1"/>
    </xf>
    <xf numFmtId="2" fontId="47" fillId="0" borderId="21" xfId="0" applyNumberFormat="1" applyFont="1" applyFill="1" applyBorder="1" applyAlignment="1" applyProtection="1">
      <alignment horizontal="center" vertical="center"/>
      <protection hidden="1"/>
    </xf>
    <xf numFmtId="2" fontId="47" fillId="0" borderId="47" xfId="0" applyNumberFormat="1" applyFont="1" applyFill="1" applyBorder="1" applyAlignment="1" applyProtection="1">
      <alignment horizontal="center" vertical="center"/>
      <protection hidden="1"/>
    </xf>
    <xf numFmtId="0" fontId="1" fillId="15" borderId="48" xfId="0" applyFont="1" applyFill="1" applyBorder="1" applyAlignment="1" applyProtection="1">
      <alignment horizontal="center" vertical="center"/>
      <protection hidden="1"/>
    </xf>
    <xf numFmtId="2" fontId="47" fillId="0" borderId="49" xfId="0" applyNumberFormat="1" applyFont="1" applyFill="1" applyBorder="1" applyAlignment="1" applyProtection="1">
      <alignment horizontal="center" vertical="center"/>
      <protection hidden="1"/>
    </xf>
    <xf numFmtId="2" fontId="47" fillId="0" borderId="25" xfId="0" applyNumberFormat="1" applyFont="1" applyFill="1" applyBorder="1" applyAlignment="1" applyProtection="1">
      <alignment horizontal="center" vertical="center"/>
      <protection hidden="1"/>
    </xf>
    <xf numFmtId="2" fontId="47" fillId="0" borderId="50" xfId="0" applyNumberFormat="1" applyFont="1" applyFill="1" applyBorder="1" applyAlignment="1" applyProtection="1">
      <alignment horizontal="center" vertical="center"/>
      <protection hidden="1"/>
    </xf>
    <xf numFmtId="0" fontId="1" fillId="15" borderId="43" xfId="0" applyFont="1" applyFill="1" applyBorder="1" applyAlignment="1" applyProtection="1">
      <alignment horizontal="center" vertical="center"/>
      <protection hidden="1"/>
    </xf>
    <xf numFmtId="0" fontId="1" fillId="15" borderId="28" xfId="0" applyFont="1" applyFill="1" applyBorder="1" applyAlignment="1" applyProtection="1">
      <alignment horizontal="center" vertical="center"/>
      <protection hidden="1"/>
    </xf>
    <xf numFmtId="2" fontId="45" fillId="0" borderId="49" xfId="0" applyNumberFormat="1" applyFont="1" applyFill="1" applyBorder="1" applyAlignment="1" applyProtection="1">
      <alignment horizontal="center" vertical="center"/>
      <protection hidden="1"/>
    </xf>
    <xf numFmtId="2" fontId="47" fillId="0" borderId="19" xfId="0" applyNumberFormat="1" applyFont="1" applyFill="1" applyBorder="1" applyAlignment="1" applyProtection="1">
      <alignment horizontal="center" vertical="center"/>
      <protection hidden="1"/>
    </xf>
    <xf numFmtId="0" fontId="1" fillId="15" borderId="0" xfId="0" applyFont="1" applyFill="1" applyBorder="1" applyAlignment="1" applyProtection="1">
      <alignment horizontal="center" vertical="center"/>
      <protection hidden="1"/>
    </xf>
    <xf numFmtId="2" fontId="47" fillId="0" borderId="20" xfId="0" applyNumberFormat="1" applyFont="1" applyFill="1" applyBorder="1" applyAlignment="1" applyProtection="1">
      <alignment horizontal="center" vertical="center"/>
      <protection hidden="1"/>
    </xf>
    <xf numFmtId="0" fontId="1" fillId="15" borderId="26" xfId="0" applyFont="1" applyFill="1" applyBorder="1" applyAlignment="1" applyProtection="1">
      <alignment horizontal="center" vertical="center"/>
      <protection hidden="1"/>
    </xf>
    <xf numFmtId="166" fontId="1" fillId="15" borderId="27" xfId="0" quotePrefix="1" applyNumberFormat="1" applyFont="1" applyFill="1" applyBorder="1" applyAlignment="1" applyProtection="1">
      <alignment horizontal="center" vertical="center"/>
      <protection hidden="1"/>
    </xf>
    <xf numFmtId="2" fontId="45" fillId="0" borderId="18" xfId="0" applyNumberFormat="1" applyFont="1" applyFill="1" applyBorder="1" applyAlignment="1" applyProtection="1">
      <alignment horizontal="center" vertical="center"/>
      <protection hidden="1"/>
    </xf>
    <xf numFmtId="2" fontId="47" fillId="0" borderId="29" xfId="0" applyNumberFormat="1" applyFont="1" applyFill="1" applyBorder="1" applyAlignment="1" applyProtection="1">
      <alignment horizontal="center" vertical="center"/>
      <protection hidden="1"/>
    </xf>
    <xf numFmtId="0" fontId="36" fillId="19" borderId="37" xfId="28" applyFont="1" applyFill="1" applyBorder="1" applyAlignment="1" applyProtection="1">
      <alignment horizontal="center" vertical="center" wrapText="1"/>
      <protection locked="0"/>
    </xf>
    <xf numFmtId="0" fontId="36" fillId="19" borderId="39" xfId="28" applyFont="1" applyFill="1" applyBorder="1" applyAlignment="1" applyProtection="1">
      <alignment horizontal="center" vertical="center" wrapText="1"/>
      <protection locked="0"/>
    </xf>
    <xf numFmtId="0" fontId="34" fillId="0" borderId="0" xfId="0" applyFont="1" applyProtection="1">
      <protection hidden="1"/>
    </xf>
    <xf numFmtId="2" fontId="49" fillId="0" borderId="23" xfId="0" applyNumberFormat="1" applyFont="1" applyFill="1" applyBorder="1" applyAlignment="1" applyProtection="1">
      <alignment horizontal="center" vertical="center"/>
      <protection hidden="1"/>
    </xf>
    <xf numFmtId="2" fontId="49" fillId="0" borderId="24" xfId="0" applyNumberFormat="1" applyFont="1" applyFill="1" applyBorder="1" applyAlignment="1" applyProtection="1">
      <alignment horizontal="center" vertical="center"/>
      <protection hidden="1"/>
    </xf>
    <xf numFmtId="2" fontId="49" fillId="0" borderId="18" xfId="0" applyNumberFormat="1" applyFont="1" applyFill="1" applyBorder="1" applyAlignment="1" applyProtection="1">
      <alignment horizontal="center" vertical="center"/>
      <protection hidden="1"/>
    </xf>
    <xf numFmtId="2" fontId="49" fillId="0" borderId="17" xfId="0" applyNumberFormat="1" applyFont="1" applyFill="1" applyBorder="1" applyAlignment="1" applyProtection="1">
      <alignment horizontal="center" vertical="center"/>
      <protection hidden="1"/>
    </xf>
    <xf numFmtId="2" fontId="49" fillId="0" borderId="22" xfId="0" applyNumberFormat="1" applyFont="1" applyFill="1" applyBorder="1" applyAlignment="1" applyProtection="1">
      <alignment horizontal="center" vertical="center"/>
      <protection hidden="1"/>
    </xf>
    <xf numFmtId="2" fontId="49" fillId="0" borderId="21" xfId="0" applyNumberFormat="1" applyFont="1" applyFill="1" applyBorder="1" applyAlignment="1" applyProtection="1">
      <alignment horizontal="center" vertical="center"/>
      <protection hidden="1"/>
    </xf>
    <xf numFmtId="2" fontId="49" fillId="0" borderId="25" xfId="0" applyNumberFormat="1" applyFont="1" applyFill="1" applyBorder="1" applyAlignment="1" applyProtection="1">
      <alignment horizontal="center" vertical="center"/>
      <protection hidden="1"/>
    </xf>
    <xf numFmtId="2" fontId="49" fillId="0" borderId="19" xfId="0" applyNumberFormat="1" applyFont="1" applyFill="1" applyBorder="1" applyAlignment="1" applyProtection="1">
      <alignment horizontal="center" vertical="center"/>
      <protection hidden="1"/>
    </xf>
    <xf numFmtId="2" fontId="49" fillId="0" borderId="20" xfId="0" applyNumberFormat="1" applyFont="1" applyFill="1" applyBorder="1" applyAlignment="1" applyProtection="1">
      <alignment horizontal="center" vertical="center"/>
      <protection hidden="1"/>
    </xf>
    <xf numFmtId="0" fontId="1" fillId="0" borderId="0" xfId="0" applyFont="1"/>
    <xf numFmtId="166" fontId="1" fillId="0" borderId="17" xfId="0" quotePrefix="1" applyNumberFormat="1" applyFont="1" applyFill="1" applyBorder="1" applyAlignment="1" applyProtection="1">
      <alignment horizontal="center" vertical="center"/>
      <protection hidden="1"/>
    </xf>
    <xf numFmtId="0" fontId="36" fillId="19" borderId="21" xfId="28" applyFont="1" applyFill="1" applyBorder="1" applyAlignment="1" applyProtection="1">
      <alignment horizontal="center" vertical="center" wrapText="1"/>
      <protection locked="0"/>
    </xf>
    <xf numFmtId="2" fontId="47" fillId="19" borderId="51" xfId="0" applyNumberFormat="1" applyFont="1" applyFill="1" applyBorder="1" applyAlignment="1" applyProtection="1">
      <alignment horizontal="center" vertical="center" wrapText="1"/>
      <protection locked="0"/>
    </xf>
    <xf numFmtId="2" fontId="47" fillId="19" borderId="52" xfId="0" applyNumberFormat="1" applyFont="1" applyFill="1" applyBorder="1" applyAlignment="1" applyProtection="1">
      <alignment horizontal="center" vertical="center" wrapText="1"/>
      <protection locked="0"/>
    </xf>
    <xf numFmtId="0" fontId="10" fillId="15" borderId="32" xfId="0" applyFont="1" applyFill="1" applyBorder="1" applyAlignment="1">
      <alignment horizontal="right" vertical="center"/>
    </xf>
    <xf numFmtId="0" fontId="10" fillId="15" borderId="34" xfId="0" applyFont="1" applyFill="1" applyBorder="1" applyAlignment="1">
      <alignment horizontal="right" vertical="center"/>
    </xf>
    <xf numFmtId="0" fontId="10" fillId="15" borderId="17" xfId="0" applyFont="1" applyFill="1" applyBorder="1" applyAlignment="1">
      <alignment horizontal="center" vertical="center"/>
    </xf>
    <xf numFmtId="0" fontId="0" fillId="0" borderId="0" xfId="0" applyFont="1" applyAlignment="1">
      <alignment horizontal="center" vertical="center"/>
    </xf>
    <xf numFmtId="166" fontId="1" fillId="15" borderId="17" xfId="0" quotePrefix="1" applyNumberFormat="1" applyFont="1" applyFill="1" applyBorder="1" applyAlignment="1" applyProtection="1">
      <alignment horizontal="center" vertical="center"/>
      <protection hidden="1"/>
    </xf>
    <xf numFmtId="0" fontId="35" fillId="16" borderId="0" xfId="0" applyFont="1" applyFill="1"/>
    <xf numFmtId="0" fontId="35" fillId="0" borderId="0" xfId="0" applyFont="1" applyAlignment="1">
      <alignment horizontal="right"/>
    </xf>
    <xf numFmtId="0" fontId="6" fillId="16" borderId="0" xfId="0" applyFont="1" applyFill="1"/>
    <xf numFmtId="0" fontId="9" fillId="0" borderId="0" xfId="0" applyFont="1"/>
    <xf numFmtId="0" fontId="0" fillId="15" borderId="0" xfId="0" applyFont="1" applyFill="1"/>
    <xf numFmtId="0" fontId="42" fillId="15" borderId="0" xfId="0" applyFont="1" applyFill="1"/>
    <xf numFmtId="0" fontId="0" fillId="15" borderId="0" xfId="0" applyFont="1" applyFill="1" applyAlignment="1">
      <alignment horizontal="right"/>
    </xf>
    <xf numFmtId="0" fontId="47" fillId="15" borderId="0" xfId="0" applyFont="1" applyFill="1"/>
    <xf numFmtId="0" fontId="55" fillId="15" borderId="0" xfId="0" applyFont="1" applyFill="1"/>
    <xf numFmtId="0" fontId="0" fillId="19" borderId="53" xfId="0" applyFont="1" applyFill="1" applyBorder="1" applyAlignment="1">
      <alignment horizontal="left"/>
    </xf>
    <xf numFmtId="0" fontId="0" fillId="19" borderId="54" xfId="0" applyFont="1" applyFill="1" applyBorder="1"/>
    <xf numFmtId="0" fontId="0" fillId="19" borderId="55" xfId="0" applyFont="1" applyFill="1" applyBorder="1"/>
    <xf numFmtId="0" fontId="0" fillId="20" borderId="56" xfId="0" applyFont="1" applyFill="1" applyBorder="1" applyAlignment="1">
      <alignment horizontal="left"/>
    </xf>
    <xf numFmtId="0" fontId="0" fillId="20" borderId="0" xfId="0" applyFont="1" applyFill="1" applyBorder="1"/>
    <xf numFmtId="0" fontId="0" fillId="20" borderId="57" xfId="0" applyFont="1" applyFill="1" applyBorder="1"/>
    <xf numFmtId="0" fontId="0" fillId="18" borderId="56" xfId="0" applyFont="1" applyFill="1" applyBorder="1" applyAlignment="1">
      <alignment horizontal="left"/>
    </xf>
    <xf numFmtId="0" fontId="0" fillId="18" borderId="0" xfId="0" applyFont="1" applyFill="1" applyBorder="1"/>
    <xf numFmtId="0" fontId="0" fillId="18" borderId="57" xfId="0" applyFont="1" applyFill="1" applyBorder="1"/>
    <xf numFmtId="0" fontId="0" fillId="14" borderId="58" xfId="0" applyFont="1" applyFill="1" applyBorder="1"/>
    <xf numFmtId="0" fontId="0" fillId="14" borderId="59" xfId="0" applyFont="1" applyFill="1" applyBorder="1"/>
    <xf numFmtId="0" fontId="0" fillId="14" borderId="60" xfId="0" applyFont="1" applyFill="1" applyBorder="1"/>
    <xf numFmtId="0" fontId="9" fillId="14" borderId="0" xfId="0" applyFont="1" applyFill="1"/>
    <xf numFmtId="15" fontId="11" fillId="19" borderId="28" xfId="0" applyNumberFormat="1" applyFont="1" applyFill="1" applyBorder="1" applyAlignment="1" applyProtection="1">
      <alignment horizontal="center" vertical="center" wrapText="1"/>
      <protection locked="0"/>
    </xf>
    <xf numFmtId="0" fontId="35" fillId="0" borderId="0" xfId="0" applyFont="1" applyProtection="1">
      <protection locked="0"/>
    </xf>
    <xf numFmtId="0" fontId="35" fillId="16" borderId="0" xfId="0" applyFont="1" applyFill="1" applyProtection="1">
      <protection locked="0"/>
    </xf>
    <xf numFmtId="0" fontId="36" fillId="19" borderId="61" xfId="28" applyFont="1" applyFill="1" applyBorder="1" applyAlignment="1" applyProtection="1">
      <alignment horizontal="center" vertical="center" wrapText="1"/>
      <protection locked="0"/>
    </xf>
    <xf numFmtId="0" fontId="36" fillId="19" borderId="62" xfId="28" applyFont="1" applyFill="1" applyBorder="1" applyAlignment="1" applyProtection="1">
      <alignment horizontal="center" vertical="center" wrapText="1"/>
      <protection locked="0"/>
    </xf>
    <xf numFmtId="0" fontId="5" fillId="0" borderId="0" xfId="0" applyFont="1" applyAlignment="1" applyProtection="1"/>
    <xf numFmtId="0" fontId="0" fillId="0" borderId="0" xfId="0" applyProtection="1"/>
    <xf numFmtId="0" fontId="0" fillId="0" borderId="0" xfId="0" applyFont="1" applyProtection="1"/>
    <xf numFmtId="0" fontId="1" fillId="16" borderId="63" xfId="0" applyFont="1" applyFill="1" applyBorder="1" applyAlignment="1" applyProtection="1">
      <alignment horizontal="center" vertical="center" wrapText="1"/>
    </xf>
    <xf numFmtId="0" fontId="1" fillId="16" borderId="64" xfId="0" applyFont="1" applyFill="1" applyBorder="1" applyAlignment="1" applyProtection="1">
      <alignment horizontal="center" vertical="center" wrapText="1"/>
    </xf>
    <xf numFmtId="0" fontId="1" fillId="0" borderId="64"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0" fillId="16" borderId="30" xfId="0" applyFont="1" applyFill="1" applyBorder="1" applyProtection="1"/>
    <xf numFmtId="0" fontId="0" fillId="16" borderId="65" xfId="0" applyFont="1" applyFill="1" applyBorder="1" applyProtection="1"/>
    <xf numFmtId="0" fontId="0" fillId="0" borderId="0" xfId="0" applyFont="1" applyAlignment="1" applyProtection="1">
      <alignment horizontal="left" vertical="center"/>
    </xf>
    <xf numFmtId="0" fontId="0" fillId="0" borderId="0" xfId="0" applyFont="1" applyFill="1" applyAlignment="1" applyProtection="1">
      <alignment horizontal="left" vertical="center"/>
    </xf>
    <xf numFmtId="0" fontId="0" fillId="16" borderId="66" xfId="0" applyFont="1" applyFill="1" applyBorder="1" applyProtection="1"/>
    <xf numFmtId="0" fontId="0" fillId="16" borderId="67" xfId="0" applyFont="1" applyFill="1" applyBorder="1" applyProtection="1"/>
    <xf numFmtId="0" fontId="1" fillId="16" borderId="17" xfId="0" applyFont="1" applyFill="1" applyBorder="1" applyAlignment="1" applyProtection="1">
      <alignment horizontal="center" vertical="center"/>
    </xf>
    <xf numFmtId="0" fontId="1" fillId="16" borderId="26" xfId="0" applyFont="1" applyFill="1" applyBorder="1" applyAlignment="1" applyProtection="1">
      <alignment horizontal="center" vertical="center"/>
    </xf>
    <xf numFmtId="0" fontId="1" fillId="16" borderId="27" xfId="0" applyFont="1" applyFill="1" applyBorder="1" applyAlignment="1" applyProtection="1">
      <alignment horizontal="center" vertical="center" wrapText="1"/>
    </xf>
    <xf numFmtId="0" fontId="1" fillId="16" borderId="17" xfId="0" applyFont="1" applyFill="1" applyBorder="1" applyAlignment="1" applyProtection="1">
      <alignment horizontal="center" vertical="center" wrapText="1"/>
    </xf>
    <xf numFmtId="0" fontId="1" fillId="16" borderId="68" xfId="0" applyFont="1" applyFill="1" applyBorder="1" applyAlignment="1" applyProtection="1">
      <alignment horizontal="center" vertical="center" wrapText="1"/>
    </xf>
    <xf numFmtId="0" fontId="1" fillId="16" borderId="69" xfId="0" applyFont="1" applyFill="1" applyBorder="1" applyAlignment="1" applyProtection="1">
      <alignment horizontal="center" vertical="center" wrapText="1"/>
    </xf>
    <xf numFmtId="0" fontId="0" fillId="16" borderId="70" xfId="0" applyFont="1" applyFill="1" applyBorder="1" applyAlignment="1" applyProtection="1">
      <alignment horizontal="center" vertical="center"/>
    </xf>
    <xf numFmtId="0" fontId="0" fillId="0" borderId="70" xfId="0" applyFont="1" applyBorder="1" applyAlignment="1" applyProtection="1">
      <alignment horizontal="center" vertical="center" wrapText="1"/>
    </xf>
    <xf numFmtId="0" fontId="0" fillId="0" borderId="70" xfId="0" applyFont="1" applyBorder="1" applyAlignment="1" applyProtection="1">
      <alignment horizontal="center" vertical="center"/>
    </xf>
    <xf numFmtId="0" fontId="0" fillId="16" borderId="71" xfId="0" applyFont="1" applyFill="1" applyBorder="1" applyAlignment="1" applyProtection="1">
      <alignment horizontal="center" vertical="center"/>
    </xf>
    <xf numFmtId="0" fontId="0" fillId="0" borderId="72" xfId="0" applyFont="1" applyBorder="1" applyAlignment="1" applyProtection="1">
      <alignment horizontal="center" vertical="center" wrapText="1"/>
    </xf>
    <xf numFmtId="0" fontId="0" fillId="0" borderId="72" xfId="0" applyFont="1" applyBorder="1" applyAlignment="1" applyProtection="1">
      <alignment horizontal="center" vertical="center"/>
    </xf>
    <xf numFmtId="0" fontId="0" fillId="16" borderId="73" xfId="0" applyFont="1" applyFill="1" applyBorder="1" applyAlignment="1" applyProtection="1">
      <alignment horizontal="center" vertical="center"/>
    </xf>
    <xf numFmtId="0" fontId="0" fillId="16" borderId="74" xfId="0" applyFont="1" applyFill="1" applyBorder="1" applyAlignment="1" applyProtection="1">
      <alignment horizontal="center" vertical="center"/>
    </xf>
    <xf numFmtId="0" fontId="0" fillId="0" borderId="32" xfId="0" applyFont="1" applyBorder="1" applyAlignment="1" applyProtection="1">
      <alignment horizontal="center" vertical="center" wrapText="1"/>
    </xf>
    <xf numFmtId="0" fontId="0" fillId="0" borderId="32" xfId="0" applyFont="1" applyBorder="1" applyAlignment="1" applyProtection="1">
      <alignment horizontal="center" vertical="center"/>
    </xf>
    <xf numFmtId="0" fontId="0" fillId="16" borderId="75" xfId="0" applyFont="1" applyFill="1" applyBorder="1" applyAlignment="1" applyProtection="1">
      <alignment horizontal="center" vertical="center"/>
    </xf>
    <xf numFmtId="0" fontId="0" fillId="0" borderId="34" xfId="0" applyFont="1" applyBorder="1" applyAlignment="1" applyProtection="1">
      <alignment horizontal="center" vertical="center" wrapText="1"/>
    </xf>
    <xf numFmtId="0" fontId="0" fillId="0" borderId="34" xfId="0" applyFont="1" applyBorder="1" applyAlignment="1" applyProtection="1">
      <alignment horizontal="center" vertical="center"/>
    </xf>
    <xf numFmtId="0" fontId="44" fillId="14" borderId="76" xfId="0" applyFont="1" applyFill="1" applyBorder="1" applyAlignment="1" applyProtection="1">
      <alignment vertical="center"/>
    </xf>
    <xf numFmtId="0" fontId="44" fillId="14" borderId="0" xfId="0" applyFont="1" applyFill="1" applyBorder="1" applyAlignment="1" applyProtection="1">
      <alignment vertical="center"/>
    </xf>
    <xf numFmtId="0" fontId="54" fillId="14" borderId="0" xfId="0" applyFont="1" applyFill="1" applyBorder="1" applyAlignment="1" applyProtection="1">
      <alignment vertical="center"/>
    </xf>
    <xf numFmtId="0" fontId="0" fillId="0" borderId="0" xfId="0" applyFont="1" applyAlignment="1" applyProtection="1">
      <alignment wrapText="1"/>
    </xf>
    <xf numFmtId="0" fontId="45" fillId="18" borderId="0" xfId="0" applyFont="1" applyFill="1" applyAlignment="1" applyProtection="1">
      <alignment horizontal="left"/>
    </xf>
    <xf numFmtId="0" fontId="0" fillId="0" borderId="0" xfId="0" applyFont="1" applyBorder="1" applyAlignment="1" applyProtection="1">
      <alignment horizontal="center" vertical="center"/>
    </xf>
    <xf numFmtId="0" fontId="36" fillId="0" borderId="0" xfId="28" applyFont="1" applyProtection="1"/>
    <xf numFmtId="0" fontId="0" fillId="0" borderId="0" xfId="0" applyFont="1" applyFill="1" applyProtection="1"/>
    <xf numFmtId="0" fontId="1" fillId="16" borderId="0" xfId="0" applyFont="1" applyFill="1" applyAlignment="1" applyProtection="1">
      <alignment horizontal="left" vertical="center"/>
      <protection hidden="1"/>
    </xf>
    <xf numFmtId="0" fontId="1" fillId="0" borderId="0" xfId="0" applyFont="1" applyFill="1" applyBorder="1" applyAlignment="1" applyProtection="1">
      <alignment horizontal="center" vertical="center" wrapText="1"/>
    </xf>
    <xf numFmtId="0" fontId="46" fillId="16" borderId="77" xfId="28" applyFont="1" applyFill="1" applyBorder="1" applyAlignment="1" applyProtection="1">
      <alignment horizontal="left" vertical="center"/>
    </xf>
    <xf numFmtId="0" fontId="0" fillId="16" borderId="78" xfId="0" applyFont="1" applyFill="1" applyBorder="1" applyAlignment="1" applyProtection="1">
      <alignment horizontal="left" vertical="center"/>
    </xf>
    <xf numFmtId="0" fontId="0" fillId="16" borderId="63" xfId="0" applyFont="1" applyFill="1" applyBorder="1" applyAlignment="1" applyProtection="1">
      <alignment horizontal="left" vertical="center"/>
    </xf>
    <xf numFmtId="0" fontId="1" fillId="16" borderId="0" xfId="0" applyFont="1" applyFill="1" applyAlignment="1" applyProtection="1">
      <alignment horizontal="center" vertical="center"/>
      <protection hidden="1"/>
    </xf>
    <xf numFmtId="0" fontId="37" fillId="16" borderId="64" xfId="28" applyFont="1" applyFill="1" applyBorder="1" applyAlignment="1" applyProtection="1">
      <alignment horizontal="center" vertical="center" wrapText="1"/>
    </xf>
    <xf numFmtId="0" fontId="37" fillId="21" borderId="62" xfId="28" applyFont="1" applyFill="1" applyBorder="1" applyAlignment="1" applyProtection="1">
      <alignment horizontal="center" vertical="center" wrapText="1"/>
    </xf>
    <xf numFmtId="0" fontId="37" fillId="16" borderId="79" xfId="28" applyFont="1" applyFill="1" applyBorder="1" applyAlignment="1" applyProtection="1">
      <alignment horizontal="center" vertical="center" wrapText="1"/>
    </xf>
    <xf numFmtId="0" fontId="37" fillId="16" borderId="63" xfId="28" applyFont="1" applyFill="1" applyBorder="1" applyAlignment="1" applyProtection="1">
      <alignment horizontal="center" vertical="center" wrapText="1"/>
    </xf>
    <xf numFmtId="0" fontId="37" fillId="16" borderId="77" xfId="28" applyFont="1" applyFill="1" applyBorder="1" applyAlignment="1" applyProtection="1">
      <alignment horizontal="center" vertical="center" wrapText="1"/>
    </xf>
    <xf numFmtId="0" fontId="37" fillId="16" borderId="80" xfId="28" applyFont="1" applyFill="1" applyBorder="1" applyAlignment="1" applyProtection="1">
      <alignment horizontal="center" vertical="center" wrapText="1"/>
    </xf>
    <xf numFmtId="0" fontId="0" fillId="0" borderId="0" xfId="0" applyFont="1" applyFill="1" applyAlignment="1" applyProtection="1">
      <alignment horizontal="left" vertical="center"/>
      <protection hidden="1"/>
    </xf>
    <xf numFmtId="14" fontId="37" fillId="21" borderId="81" xfId="28" applyNumberFormat="1" applyFont="1" applyFill="1" applyBorder="1" applyAlignment="1" applyProtection="1">
      <alignment horizontal="center" vertical="center" wrapText="1"/>
    </xf>
    <xf numFmtId="14" fontId="37" fillId="16" borderId="44" xfId="28" applyNumberFormat="1" applyFont="1" applyFill="1" applyBorder="1" applyAlignment="1" applyProtection="1">
      <alignment horizontal="center" vertical="center" wrapText="1"/>
    </xf>
    <xf numFmtId="0" fontId="36" fillId="22" borderId="82" xfId="28" applyFont="1" applyFill="1" applyBorder="1" applyAlignment="1" applyProtection="1">
      <alignment horizontal="center" vertical="center" wrapText="1"/>
    </xf>
    <xf numFmtId="0" fontId="36" fillId="22" borderId="42" xfId="28" applyFont="1" applyFill="1" applyBorder="1" applyAlignment="1" applyProtection="1">
      <alignment horizontal="center" vertical="center" wrapText="1"/>
    </xf>
    <xf numFmtId="0" fontId="1" fillId="21" borderId="81" xfId="0" applyFont="1" applyFill="1" applyBorder="1" applyAlignment="1" applyProtection="1">
      <alignment horizontal="center" vertical="center" wrapText="1"/>
    </xf>
    <xf numFmtId="0" fontId="1" fillId="16" borderId="46" xfId="0" applyFont="1" applyFill="1" applyBorder="1" applyAlignment="1" applyProtection="1">
      <alignment horizontal="center" vertical="center" wrapText="1"/>
    </xf>
    <xf numFmtId="0" fontId="36" fillId="22" borderId="16" xfId="28" applyFont="1" applyFill="1" applyBorder="1" applyAlignment="1" applyProtection="1">
      <alignment horizontal="center" vertical="center" wrapText="1"/>
    </xf>
    <xf numFmtId="0" fontId="36" fillId="22" borderId="83" xfId="28" applyFont="1" applyFill="1" applyBorder="1" applyAlignment="1" applyProtection="1">
      <alignment horizontal="center" vertical="center" wrapText="1"/>
    </xf>
    <xf numFmtId="0" fontId="1" fillId="16" borderId="17" xfId="0" applyFont="1" applyFill="1" applyBorder="1" applyAlignment="1" applyProtection="1">
      <alignment horizontal="center" vertical="center"/>
      <protection hidden="1"/>
    </xf>
    <xf numFmtId="0" fontId="0" fillId="0" borderId="20" xfId="0" applyFont="1" applyBorder="1" applyProtection="1"/>
    <xf numFmtId="0" fontId="0" fillId="0" borderId="18" xfId="0" applyFont="1" applyBorder="1" applyProtection="1"/>
    <xf numFmtId="0" fontId="1" fillId="16" borderId="82" xfId="0" applyFont="1" applyFill="1" applyBorder="1" applyAlignment="1" applyProtection="1">
      <alignment horizontal="center" vertical="center"/>
    </xf>
    <xf numFmtId="0" fontId="1" fillId="0" borderId="50" xfId="0" applyFont="1" applyBorder="1" applyAlignment="1" applyProtection="1">
      <alignment horizontal="center" vertical="center"/>
    </xf>
    <xf numFmtId="0" fontId="0" fillId="16" borderId="82" xfId="0" applyFont="1" applyFill="1" applyBorder="1" applyAlignment="1" applyProtection="1">
      <alignment horizontal="center" vertical="center"/>
    </xf>
    <xf numFmtId="0" fontId="1" fillId="16" borderId="84" xfId="0" applyFont="1" applyFill="1" applyBorder="1" applyAlignment="1" applyProtection="1">
      <alignment horizontal="center" vertical="center"/>
    </xf>
    <xf numFmtId="0" fontId="0" fillId="16" borderId="16" xfId="0" applyFont="1" applyFill="1" applyBorder="1" applyAlignment="1" applyProtection="1">
      <alignment horizontal="center" vertical="center"/>
    </xf>
    <xf numFmtId="0" fontId="1" fillId="21" borderId="38" xfId="0" applyFont="1" applyFill="1" applyBorder="1" applyAlignment="1" applyProtection="1">
      <alignment horizontal="center" vertical="center" wrapText="1"/>
    </xf>
    <xf numFmtId="0" fontId="0" fillId="0" borderId="0" xfId="0" applyFont="1" applyBorder="1" applyAlignment="1" applyProtection="1">
      <alignment horizontal="left" vertical="center" wrapText="1"/>
    </xf>
    <xf numFmtId="167" fontId="1" fillId="0" borderId="85" xfId="0" applyNumberFormat="1" applyFont="1" applyFill="1" applyBorder="1" applyAlignment="1" applyProtection="1">
      <alignment horizontal="left" vertical="center"/>
    </xf>
    <xf numFmtId="0" fontId="1" fillId="16" borderId="85" xfId="0" applyFont="1" applyFill="1" applyBorder="1" applyAlignment="1" applyProtection="1">
      <alignment horizontal="center" vertical="center" wrapText="1"/>
    </xf>
    <xf numFmtId="0" fontId="1" fillId="16" borderId="85" xfId="0" applyFont="1" applyFill="1" applyBorder="1" applyAlignment="1" applyProtection="1">
      <alignment horizontal="center" vertical="center"/>
    </xf>
    <xf numFmtId="0" fontId="0" fillId="0" borderId="15" xfId="0" applyFont="1" applyBorder="1" applyAlignment="1" applyProtection="1">
      <alignment horizontal="left" vertical="center" wrapText="1"/>
    </xf>
    <xf numFmtId="167" fontId="1" fillId="0" borderId="86" xfId="0" applyNumberFormat="1" applyFont="1" applyFill="1" applyBorder="1" applyAlignment="1" applyProtection="1">
      <alignment horizontal="left" vertical="center"/>
    </xf>
    <xf numFmtId="0" fontId="1" fillId="16" borderId="86" xfId="0" applyFont="1" applyFill="1" applyBorder="1" applyAlignment="1" applyProtection="1">
      <alignment horizontal="center" vertical="center" wrapText="1"/>
    </xf>
    <xf numFmtId="0" fontId="1" fillId="16" borderId="86" xfId="0" applyFont="1" applyFill="1" applyBorder="1" applyAlignment="1" applyProtection="1">
      <alignment horizontal="center" vertical="center"/>
    </xf>
    <xf numFmtId="0" fontId="0" fillId="16" borderId="78" xfId="0" applyFont="1" applyFill="1" applyBorder="1" applyAlignment="1" applyProtection="1"/>
    <xf numFmtId="0" fontId="0" fillId="16" borderId="63" xfId="0" applyFont="1" applyFill="1" applyBorder="1" applyAlignment="1" applyProtection="1"/>
    <xf numFmtId="0" fontId="1" fillId="16" borderId="40" xfId="0" applyFont="1" applyFill="1" applyBorder="1" applyAlignment="1" applyProtection="1">
      <alignment horizontal="center" vertical="center"/>
    </xf>
    <xf numFmtId="0" fontId="45" fillId="15" borderId="77" xfId="0" applyFont="1" applyFill="1" applyBorder="1" applyAlignment="1" applyProtection="1">
      <alignment horizontal="left" vertical="center"/>
    </xf>
    <xf numFmtId="0" fontId="45" fillId="16" borderId="44" xfId="0" applyFont="1" applyFill="1" applyBorder="1" applyAlignment="1" applyProtection="1">
      <alignment horizontal="left"/>
    </xf>
    <xf numFmtId="0" fontId="45" fillId="16" borderId="41" xfId="0" applyFont="1" applyFill="1" applyBorder="1" applyAlignment="1" applyProtection="1">
      <alignment horizontal="left"/>
    </xf>
    <xf numFmtId="0" fontId="45" fillId="15" borderId="44" xfId="0" applyFont="1" applyFill="1" applyBorder="1" applyAlignment="1" applyProtection="1">
      <alignment horizontal="left" vertical="center"/>
    </xf>
    <xf numFmtId="0" fontId="45" fillId="15" borderId="19" xfId="0" applyFont="1" applyFill="1" applyBorder="1" applyAlignment="1" applyProtection="1">
      <alignment horizontal="center" vertical="center" wrapText="1"/>
    </xf>
    <xf numFmtId="0" fontId="45" fillId="15" borderId="19" xfId="0" applyFont="1" applyFill="1" applyBorder="1" applyAlignment="1" applyProtection="1">
      <alignment horizontal="center" vertical="center"/>
    </xf>
    <xf numFmtId="0" fontId="0" fillId="16" borderId="11" xfId="0" applyFont="1" applyFill="1" applyBorder="1" applyAlignment="1" applyProtection="1"/>
    <xf numFmtId="0" fontId="45" fillId="15" borderId="87" xfId="0" applyFont="1" applyFill="1" applyBorder="1" applyAlignment="1" applyProtection="1">
      <alignment horizontal="center" vertical="center" wrapText="1"/>
    </xf>
    <xf numFmtId="0" fontId="1" fillId="16" borderId="40" xfId="0" applyFont="1" applyFill="1" applyBorder="1" applyAlignment="1" applyProtection="1">
      <alignment horizontal="center" vertical="center" wrapText="1"/>
    </xf>
    <xf numFmtId="0" fontId="45" fillId="15" borderId="20" xfId="0" applyFont="1" applyFill="1" applyBorder="1" applyAlignment="1" applyProtection="1">
      <alignment horizontal="center" vertical="center" wrapText="1"/>
    </xf>
    <xf numFmtId="0" fontId="45" fillId="15" borderId="47" xfId="0" applyFont="1" applyFill="1" applyBorder="1" applyAlignment="1" applyProtection="1">
      <alignment horizontal="center" vertical="center" wrapText="1"/>
    </xf>
    <xf numFmtId="0" fontId="45" fillId="15" borderId="21" xfId="0" applyFont="1" applyFill="1" applyBorder="1" applyAlignment="1" applyProtection="1">
      <alignment horizontal="center" vertical="center" wrapText="1"/>
    </xf>
    <xf numFmtId="0" fontId="45" fillId="15" borderId="40" xfId="0" applyFont="1" applyFill="1" applyBorder="1" applyAlignment="1" applyProtection="1">
      <alignment horizontal="center" vertical="center" wrapText="1"/>
    </xf>
    <xf numFmtId="0" fontId="37" fillId="16" borderId="44" xfId="28" applyFont="1" applyFill="1" applyBorder="1" applyAlignment="1" applyProtection="1">
      <alignment horizontal="center" vertical="center" wrapText="1"/>
    </xf>
    <xf numFmtId="165" fontId="47" fillId="0" borderId="88" xfId="0" applyNumberFormat="1" applyFont="1" applyFill="1" applyBorder="1" applyAlignment="1" applyProtection="1">
      <alignment horizontal="center" vertical="center"/>
    </xf>
    <xf numFmtId="0" fontId="36" fillId="22" borderId="85" xfId="28" applyFont="1" applyFill="1" applyBorder="1" applyAlignment="1" applyProtection="1">
      <alignment horizontal="center" vertical="center" wrapText="1"/>
    </xf>
    <xf numFmtId="165" fontId="36" fillId="0" borderId="62" xfId="28" applyNumberFormat="1" applyFont="1" applyFill="1" applyBorder="1" applyAlignment="1" applyProtection="1">
      <alignment horizontal="center" vertical="center" wrapText="1"/>
    </xf>
    <xf numFmtId="0" fontId="37" fillId="16" borderId="19" xfId="28" applyFont="1" applyFill="1" applyBorder="1" applyAlignment="1" applyProtection="1">
      <alignment horizontal="center" vertical="center" wrapText="1"/>
    </xf>
    <xf numFmtId="0" fontId="36" fillId="22" borderId="19" xfId="28" applyFont="1" applyFill="1" applyBorder="1" applyAlignment="1" applyProtection="1">
      <alignment horizontal="center" vertical="center" wrapText="1"/>
    </xf>
    <xf numFmtId="0" fontId="37" fillId="16" borderId="46" xfId="28" applyFont="1" applyFill="1" applyBorder="1" applyAlignment="1" applyProtection="1">
      <alignment horizontal="center" vertical="center" wrapText="1"/>
    </xf>
    <xf numFmtId="165" fontId="47" fillId="0" borderId="89" xfId="0" applyNumberFormat="1" applyFont="1" applyFill="1" applyBorder="1" applyAlignment="1" applyProtection="1">
      <alignment horizontal="center" vertical="center"/>
    </xf>
    <xf numFmtId="0" fontId="36" fillId="22" borderId="90" xfId="28" applyFont="1" applyFill="1" applyBorder="1" applyAlignment="1" applyProtection="1">
      <alignment horizontal="center" vertical="center" wrapText="1"/>
    </xf>
    <xf numFmtId="165" fontId="36" fillId="0" borderId="20" xfId="28" applyNumberFormat="1" applyFont="1" applyFill="1" applyBorder="1" applyAlignment="1" applyProtection="1">
      <alignment horizontal="center" vertical="center" wrapText="1"/>
    </xf>
    <xf numFmtId="0" fontId="37" fillId="16" borderId="90" xfId="28" applyFont="1" applyFill="1" applyBorder="1" applyAlignment="1" applyProtection="1">
      <alignment horizontal="center" vertical="center" wrapText="1"/>
    </xf>
    <xf numFmtId="165" fontId="47" fillId="0" borderId="91" xfId="0" applyNumberFormat="1" applyFont="1" applyFill="1" applyBorder="1" applyAlignment="1" applyProtection="1">
      <alignment horizontal="center" vertical="center"/>
    </xf>
    <xf numFmtId="167" fontId="1" fillId="0" borderId="40" xfId="0" applyNumberFormat="1" applyFont="1" applyFill="1" applyBorder="1" applyAlignment="1" applyProtection="1">
      <alignment horizontal="left" vertical="center"/>
    </xf>
    <xf numFmtId="165" fontId="47" fillId="0" borderId="92" xfId="0" applyNumberFormat="1" applyFont="1" applyFill="1" applyBorder="1" applyAlignment="1" applyProtection="1">
      <alignment horizontal="center" vertical="center"/>
    </xf>
    <xf numFmtId="165" fontId="47" fillId="0" borderId="56" xfId="0" applyNumberFormat="1" applyFont="1" applyFill="1" applyBorder="1" applyAlignment="1" applyProtection="1">
      <alignment horizontal="center" vertical="center"/>
    </xf>
    <xf numFmtId="165" fontId="36" fillId="0" borderId="9" xfId="28" applyNumberFormat="1" applyFont="1" applyFill="1" applyBorder="1" applyAlignment="1" applyProtection="1">
      <alignment horizontal="center" vertical="center" wrapText="1"/>
    </xf>
    <xf numFmtId="165" fontId="36" fillId="0" borderId="46" xfId="28" applyNumberFormat="1" applyFont="1" applyFill="1" applyBorder="1" applyAlignment="1" applyProtection="1">
      <alignment horizontal="center" vertical="center" wrapText="1"/>
    </xf>
    <xf numFmtId="0" fontId="36" fillId="22" borderId="47" xfId="28" applyFont="1" applyFill="1" applyBorder="1" applyAlignment="1" applyProtection="1">
      <alignment horizontal="center" vertical="center" wrapText="1"/>
    </xf>
    <xf numFmtId="0" fontId="0" fillId="0" borderId="86" xfId="0" applyFont="1" applyBorder="1" applyProtection="1"/>
    <xf numFmtId="0" fontId="46" fillId="16" borderId="78" xfId="28" applyFont="1" applyFill="1" applyBorder="1" applyAlignment="1" applyProtection="1">
      <alignment horizontal="left" vertical="center"/>
    </xf>
    <xf numFmtId="0" fontId="46" fillId="16" borderId="63" xfId="28" applyFont="1" applyFill="1" applyBorder="1" applyAlignment="1" applyProtection="1">
      <alignment horizontal="left" vertical="center"/>
    </xf>
    <xf numFmtId="0" fontId="46" fillId="16" borderId="78" xfId="28" applyFont="1" applyFill="1" applyBorder="1" applyAlignment="1" applyProtection="1">
      <alignment horizontal="left" vertical="center" wrapText="1"/>
    </xf>
    <xf numFmtId="0" fontId="46" fillId="16" borderId="63" xfId="28" applyFont="1" applyFill="1" applyBorder="1" applyAlignment="1" applyProtection="1">
      <alignment horizontal="left" vertical="center" wrapText="1"/>
    </xf>
    <xf numFmtId="0" fontId="0" fillId="0" borderId="93" xfId="0" applyFont="1" applyBorder="1" applyProtection="1"/>
    <xf numFmtId="0" fontId="37" fillId="16" borderId="94" xfId="28" applyFont="1" applyFill="1" applyBorder="1" applyAlignment="1" applyProtection="1">
      <alignment horizontal="center" vertical="center" wrapText="1"/>
    </xf>
    <xf numFmtId="0" fontId="45" fillId="15" borderId="49" xfId="0" applyFont="1" applyFill="1" applyBorder="1" applyAlignment="1" applyProtection="1">
      <alignment horizontal="center" vertical="center"/>
    </xf>
    <xf numFmtId="0" fontId="45" fillId="15" borderId="25" xfId="0" applyFont="1" applyFill="1" applyBorder="1" applyAlignment="1" applyProtection="1">
      <alignment horizontal="center" vertical="center"/>
    </xf>
    <xf numFmtId="0" fontId="45" fillId="15" borderId="25" xfId="0" applyFont="1" applyFill="1" applyBorder="1" applyAlignment="1" applyProtection="1">
      <alignment horizontal="center" vertical="center" wrapText="1"/>
    </xf>
    <xf numFmtId="0" fontId="45" fillId="15" borderId="50" xfId="0" applyFont="1" applyFill="1" applyBorder="1" applyAlignment="1" applyProtection="1">
      <alignment horizontal="center" vertical="center" wrapText="1"/>
    </xf>
    <xf numFmtId="0" fontId="45" fillId="15" borderId="20" xfId="0" applyFont="1" applyFill="1" applyBorder="1" applyAlignment="1" applyProtection="1">
      <alignment horizontal="center" vertical="center"/>
    </xf>
    <xf numFmtId="0" fontId="45" fillId="15" borderId="21" xfId="0" applyFont="1" applyFill="1" applyBorder="1" applyAlignment="1" applyProtection="1">
      <alignment horizontal="center" vertical="center"/>
    </xf>
    <xf numFmtId="2" fontId="47" fillId="0" borderId="82" xfId="0" applyNumberFormat="1" applyFont="1" applyFill="1" applyBorder="1" applyAlignment="1" applyProtection="1">
      <alignment horizontal="center" vertical="center" wrapText="1"/>
    </xf>
    <xf numFmtId="2" fontId="47" fillId="0" borderId="42" xfId="0" applyNumberFormat="1" applyFont="1" applyFill="1" applyBorder="1" applyAlignment="1" applyProtection="1">
      <alignment horizontal="center" vertical="center" wrapText="1"/>
    </xf>
    <xf numFmtId="0" fontId="37" fillId="16" borderId="95" xfId="28" applyFont="1" applyFill="1" applyBorder="1" applyAlignment="1" applyProtection="1">
      <alignment horizontal="center" vertical="center" wrapText="1"/>
    </xf>
    <xf numFmtId="0" fontId="36" fillId="22" borderId="18" xfId="28" applyFont="1" applyFill="1" applyBorder="1" applyAlignment="1" applyProtection="1">
      <alignment horizontal="center" vertical="center" wrapText="1"/>
    </xf>
    <xf numFmtId="0" fontId="36" fillId="22" borderId="17" xfId="28" applyFont="1" applyFill="1" applyBorder="1" applyAlignment="1" applyProtection="1">
      <alignment horizontal="center" vertical="center" wrapText="1"/>
    </xf>
    <xf numFmtId="0" fontId="36" fillId="22" borderId="84" xfId="28" applyFont="1" applyFill="1" applyBorder="1" applyAlignment="1" applyProtection="1">
      <alignment horizontal="center" vertical="center" wrapText="1"/>
    </xf>
    <xf numFmtId="0" fontId="36" fillId="22" borderId="22" xfId="28" applyFont="1" applyFill="1" applyBorder="1" applyAlignment="1" applyProtection="1">
      <alignment horizontal="center" vertical="center" wrapText="1"/>
    </xf>
    <xf numFmtId="2" fontId="47" fillId="0" borderId="84" xfId="0" applyNumberFormat="1" applyFont="1" applyFill="1" applyBorder="1" applyAlignment="1" applyProtection="1">
      <alignment horizontal="center" vertical="center" wrapText="1"/>
    </xf>
    <xf numFmtId="2" fontId="47" fillId="0" borderId="22" xfId="0" applyNumberFormat="1" applyFont="1" applyFill="1" applyBorder="1" applyAlignment="1" applyProtection="1">
      <alignment horizontal="center" vertical="center" wrapText="1"/>
    </xf>
    <xf numFmtId="0" fontId="36" fillId="22" borderId="20" xfId="28" applyFont="1" applyFill="1" applyBorder="1" applyAlignment="1" applyProtection="1">
      <alignment horizontal="center" vertical="center" wrapText="1"/>
    </xf>
    <xf numFmtId="0" fontId="36" fillId="22" borderId="21" xfId="28" applyFont="1" applyFill="1" applyBorder="1" applyAlignment="1" applyProtection="1">
      <alignment horizontal="center" vertical="center" wrapText="1"/>
    </xf>
    <xf numFmtId="0" fontId="0" fillId="0" borderId="0" xfId="0" applyFont="1" applyBorder="1" applyAlignment="1" applyProtection="1">
      <alignment horizontal="center" wrapText="1"/>
    </xf>
    <xf numFmtId="0" fontId="45" fillId="0" borderId="0" xfId="0" applyFont="1" applyFill="1" applyAlignment="1" applyProtection="1">
      <alignment horizontal="left"/>
    </xf>
    <xf numFmtId="0" fontId="10" fillId="0" borderId="0" xfId="0" applyFont="1" applyFill="1" applyAlignment="1" applyProtection="1">
      <alignment horizontal="left"/>
    </xf>
    <xf numFmtId="0" fontId="10" fillId="17" borderId="0" xfId="0" applyFont="1" applyFill="1" applyAlignment="1" applyProtection="1">
      <alignment horizontal="left"/>
    </xf>
    <xf numFmtId="0" fontId="0" fillId="0" borderId="0" xfId="0" applyFont="1" applyProtection="1">
      <protection locked="0"/>
    </xf>
    <xf numFmtId="0" fontId="8" fillId="0" borderId="0" xfId="28" applyProtection="1"/>
    <xf numFmtId="0" fontId="33" fillId="0" borderId="0" xfId="0" applyFont="1" applyAlignment="1" applyProtection="1">
      <alignment wrapText="1"/>
    </xf>
    <xf numFmtId="0" fontId="10" fillId="18" borderId="0" xfId="0" applyFont="1" applyFill="1" applyAlignment="1" applyProtection="1">
      <alignment horizontal="left"/>
    </xf>
    <xf numFmtId="0" fontId="31" fillId="0" borderId="0" xfId="0" applyFont="1" applyAlignment="1" applyProtection="1">
      <alignment wrapText="1"/>
    </xf>
    <xf numFmtId="0" fontId="31" fillId="0" borderId="0" xfId="0" applyFont="1" applyBorder="1" applyAlignment="1" applyProtection="1">
      <alignment horizontal="center" vertical="center"/>
    </xf>
    <xf numFmtId="0" fontId="32" fillId="0" borderId="0" xfId="28" applyFont="1" applyProtection="1"/>
    <xf numFmtId="0" fontId="46" fillId="16" borderId="77" xfId="28" applyFont="1" applyFill="1" applyBorder="1" applyAlignment="1" applyProtection="1">
      <alignment horizontal="left" vertical="center" wrapText="1"/>
    </xf>
    <xf numFmtId="0" fontId="37" fillId="16" borderId="96" xfId="28" applyFont="1" applyFill="1" applyBorder="1" applyAlignment="1" applyProtection="1">
      <alignment horizontal="center" vertical="center" wrapText="1"/>
    </xf>
    <xf numFmtId="0" fontId="37" fillId="16" borderId="77" xfId="28" applyFont="1" applyFill="1" applyBorder="1" applyAlignment="1" applyProtection="1">
      <alignment horizontal="left" vertical="center" wrapText="1"/>
    </xf>
    <xf numFmtId="0" fontId="45" fillId="16" borderId="44" xfId="0" applyFont="1" applyFill="1" applyBorder="1" applyAlignment="1" applyProtection="1">
      <alignment horizontal="left" wrapText="1"/>
    </xf>
    <xf numFmtId="0" fontId="45" fillId="16" borderId="41" xfId="0" applyFont="1" applyFill="1" applyBorder="1" applyAlignment="1" applyProtection="1">
      <alignment horizontal="left" wrapText="1"/>
    </xf>
    <xf numFmtId="0" fontId="45" fillId="16" borderId="19" xfId="0" applyFont="1" applyFill="1" applyBorder="1" applyAlignment="1" applyProtection="1">
      <alignment horizontal="left" wrapText="1"/>
    </xf>
    <xf numFmtId="0" fontId="45" fillId="16" borderId="82" xfId="0" applyFont="1" applyFill="1" applyBorder="1" applyAlignment="1" applyProtection="1">
      <alignment horizontal="left" wrapText="1"/>
    </xf>
    <xf numFmtId="0" fontId="45" fillId="15" borderId="18" xfId="0" applyFont="1" applyFill="1" applyBorder="1" applyAlignment="1" applyProtection="1">
      <alignment horizontal="center" vertical="center"/>
    </xf>
    <xf numFmtId="0" fontId="45" fillId="15" borderId="17" xfId="0" applyFont="1" applyFill="1" applyBorder="1" applyAlignment="1" applyProtection="1">
      <alignment horizontal="center" vertical="center"/>
    </xf>
    <xf numFmtId="0" fontId="45" fillId="15" borderId="17" xfId="0" applyFont="1" applyFill="1" applyBorder="1" applyAlignment="1" applyProtection="1">
      <alignment horizontal="center" vertical="center" wrapText="1"/>
    </xf>
    <xf numFmtId="0" fontId="0" fillId="0" borderId="0" xfId="0" applyAlignment="1" applyProtection="1">
      <alignment horizontal="left" vertical="center"/>
    </xf>
    <xf numFmtId="0" fontId="54" fillId="14" borderId="76" xfId="0" applyFont="1" applyFill="1" applyBorder="1" applyAlignment="1" applyProtection="1">
      <alignment vertical="center"/>
    </xf>
    <xf numFmtId="0" fontId="45" fillId="16" borderId="19" xfId="0" applyFont="1" applyFill="1" applyBorder="1" applyAlignment="1" applyProtection="1">
      <alignment horizontal="left"/>
    </xf>
    <xf numFmtId="0" fontId="45" fillId="16" borderId="82" xfId="0" applyFont="1" applyFill="1" applyBorder="1" applyAlignment="1" applyProtection="1">
      <alignment horizontal="left"/>
    </xf>
    <xf numFmtId="0" fontId="1" fillId="0" borderId="86" xfId="0" applyFont="1" applyBorder="1" applyAlignment="1" applyProtection="1">
      <alignment horizontal="center" vertical="center" wrapText="1"/>
    </xf>
    <xf numFmtId="0" fontId="1" fillId="0" borderId="86" xfId="0" applyFont="1" applyBorder="1" applyAlignment="1" applyProtection="1">
      <alignment horizontal="center" vertical="center"/>
    </xf>
    <xf numFmtId="0" fontId="1" fillId="0" borderId="40" xfId="0" applyFont="1" applyBorder="1" applyAlignment="1" applyProtection="1">
      <alignment horizontal="center" vertical="center"/>
    </xf>
    <xf numFmtId="0" fontId="0" fillId="0" borderId="86" xfId="0" applyFont="1" applyBorder="1" applyAlignment="1" applyProtection="1">
      <alignment horizontal="center" vertical="center" wrapText="1"/>
    </xf>
    <xf numFmtId="0" fontId="0" fillId="0" borderId="40" xfId="0" applyFont="1" applyBorder="1" applyAlignment="1" applyProtection="1">
      <alignment horizontal="center" vertical="center" wrapText="1"/>
    </xf>
    <xf numFmtId="0" fontId="0" fillId="16" borderId="78" xfId="0" applyFont="1" applyFill="1" applyBorder="1" applyAlignment="1" applyProtection="1">
      <alignment wrapText="1"/>
    </xf>
    <xf numFmtId="0" fontId="0" fillId="16" borderId="63" xfId="0" applyFont="1" applyFill="1" applyBorder="1" applyAlignment="1" applyProtection="1">
      <alignment wrapText="1"/>
    </xf>
    <xf numFmtId="0" fontId="0" fillId="0" borderId="20" xfId="0" applyBorder="1" applyProtection="1"/>
    <xf numFmtId="0" fontId="0" fillId="0" borderId="18" xfId="0" applyBorder="1" applyProtection="1"/>
    <xf numFmtId="0" fontId="9" fillId="0" borderId="50" xfId="0" applyFont="1" applyBorder="1" applyAlignment="1" applyProtection="1">
      <alignment horizontal="center" vertical="center"/>
    </xf>
    <xf numFmtId="0" fontId="6" fillId="16" borderId="82" xfId="0" applyFont="1" applyFill="1" applyBorder="1" applyAlignment="1" applyProtection="1">
      <alignment horizontal="center" vertical="center"/>
    </xf>
    <xf numFmtId="0" fontId="6" fillId="16" borderId="16" xfId="0" applyFont="1" applyFill="1" applyBorder="1" applyAlignment="1" applyProtection="1">
      <alignment horizontal="center" vertical="center"/>
    </xf>
    <xf numFmtId="0" fontId="37" fillId="16" borderId="97" xfId="28" applyFont="1" applyFill="1" applyBorder="1" applyAlignment="1" applyProtection="1">
      <alignment horizontal="center" vertical="center" wrapText="1"/>
    </xf>
    <xf numFmtId="14" fontId="37" fillId="16" borderId="19" xfId="28" applyNumberFormat="1" applyFont="1" applyFill="1" applyBorder="1" applyAlignment="1" applyProtection="1">
      <alignment horizontal="center" vertical="center" wrapText="1"/>
    </xf>
    <xf numFmtId="0" fontId="1" fillId="16" borderId="90" xfId="0" applyFont="1" applyFill="1" applyBorder="1" applyAlignment="1" applyProtection="1">
      <alignment horizontal="center" vertical="center" wrapText="1"/>
    </xf>
    <xf numFmtId="0" fontId="34" fillId="0" borderId="0" xfId="0" applyFont="1" applyProtection="1"/>
    <xf numFmtId="0" fontId="48" fillId="0" borderId="0" xfId="0" applyFont="1" applyFill="1" applyAlignment="1" applyProtection="1">
      <alignment horizontal="left"/>
    </xf>
    <xf numFmtId="0" fontId="34" fillId="0" borderId="18" xfId="0" applyFont="1" applyBorder="1" applyProtection="1"/>
    <xf numFmtId="0" fontId="34" fillId="0" borderId="20" xfId="0" applyFont="1" applyBorder="1" applyProtection="1"/>
    <xf numFmtId="0" fontId="5" fillId="0" borderId="50" xfId="0" applyFont="1" applyBorder="1" applyAlignment="1" applyProtection="1">
      <alignment horizontal="center" vertical="center"/>
    </xf>
    <xf numFmtId="0" fontId="34" fillId="16" borderId="82" xfId="0" applyFont="1" applyFill="1" applyBorder="1" applyAlignment="1" applyProtection="1">
      <alignment horizontal="center" vertical="center"/>
    </xf>
    <xf numFmtId="0" fontId="34" fillId="16" borderId="16" xfId="0" applyFont="1" applyFill="1" applyBorder="1" applyAlignment="1" applyProtection="1">
      <alignment horizontal="center" vertical="center"/>
    </xf>
    <xf numFmtId="0" fontId="34" fillId="0" borderId="0" xfId="0" applyFont="1" applyAlignment="1" applyProtection="1">
      <alignment horizontal="left" vertical="center"/>
    </xf>
    <xf numFmtId="0" fontId="45" fillId="18" borderId="0" xfId="0" applyFont="1" applyFill="1" applyAlignment="1" applyProtection="1">
      <alignment horizontal="left"/>
      <protection locked="0"/>
    </xf>
    <xf numFmtId="0" fontId="36" fillId="22" borderId="27" xfId="28" applyFont="1" applyFill="1" applyBorder="1" applyAlignment="1" applyProtection="1">
      <alignment horizontal="center" vertical="center" wrapText="1"/>
    </xf>
    <xf numFmtId="2" fontId="47" fillId="19" borderId="27" xfId="0" applyNumberFormat="1" applyFont="1" applyFill="1" applyBorder="1" applyAlignment="1" applyProtection="1">
      <alignment horizontal="center" vertical="center" wrapText="1"/>
      <protection locked="0"/>
    </xf>
    <xf numFmtId="0" fontId="36" fillId="22" borderId="98" xfId="28" applyFont="1" applyFill="1" applyBorder="1" applyAlignment="1" applyProtection="1">
      <alignment horizontal="center" vertical="center" wrapText="1"/>
    </xf>
    <xf numFmtId="2" fontId="47" fillId="0" borderId="19" xfId="0" applyNumberFormat="1" applyFont="1" applyFill="1" applyBorder="1" applyAlignment="1" applyProtection="1">
      <alignment horizontal="center" vertical="center" wrapText="1"/>
    </xf>
    <xf numFmtId="0" fontId="36" fillId="22" borderId="95" xfId="28" applyFont="1" applyFill="1" applyBorder="1" applyAlignment="1" applyProtection="1">
      <alignment horizontal="center" vertical="center" wrapText="1"/>
    </xf>
    <xf numFmtId="2" fontId="47" fillId="0" borderId="95" xfId="0" applyNumberFormat="1" applyFont="1" applyFill="1" applyBorder="1" applyAlignment="1" applyProtection="1">
      <alignment horizontal="center" vertical="center" wrapText="1"/>
    </xf>
    <xf numFmtId="17" fontId="11" fillId="19" borderId="30" xfId="0" applyNumberFormat="1" applyFont="1" applyFill="1" applyBorder="1" applyAlignment="1" applyProtection="1">
      <alignment horizontal="center" vertical="center" wrapText="1"/>
      <protection locked="0"/>
    </xf>
    <xf numFmtId="0" fontId="11" fillId="23" borderId="17" xfId="0" applyFont="1" applyFill="1" applyBorder="1" applyAlignment="1" applyProtection="1">
      <alignment horizontal="left"/>
      <protection locked="0"/>
    </xf>
    <xf numFmtId="2" fontId="11" fillId="19" borderId="23" xfId="0" applyNumberFormat="1" applyFont="1" applyFill="1" applyBorder="1" applyAlignment="1" applyProtection="1">
      <alignment horizontal="center" vertical="center" wrapText="1"/>
      <protection locked="0"/>
    </xf>
    <xf numFmtId="2" fontId="11" fillId="19" borderId="24" xfId="0" applyNumberFormat="1" applyFont="1" applyFill="1" applyBorder="1" applyAlignment="1" applyProtection="1">
      <alignment horizontal="center" vertical="center" wrapText="1"/>
      <protection locked="0"/>
    </xf>
    <xf numFmtId="2" fontId="11" fillId="19" borderId="37" xfId="0" applyNumberFormat="1" applyFont="1" applyFill="1" applyBorder="1" applyAlignment="1" applyProtection="1">
      <alignment horizontal="center" vertical="center" wrapText="1"/>
      <protection locked="0"/>
    </xf>
    <xf numFmtId="2" fontId="11" fillId="19" borderId="38" xfId="0" applyNumberFormat="1" applyFont="1" applyFill="1" applyBorder="1" applyAlignment="1" applyProtection="1">
      <alignment horizontal="center" vertical="center" wrapText="1"/>
      <protection locked="0"/>
    </xf>
    <xf numFmtId="2" fontId="11" fillId="19" borderId="35" xfId="0" applyNumberFormat="1" applyFont="1" applyFill="1" applyBorder="1" applyAlignment="1" applyProtection="1">
      <alignment horizontal="center" vertical="center" wrapText="1"/>
      <protection locked="0"/>
    </xf>
    <xf numFmtId="2" fontId="11" fillId="19" borderId="39" xfId="0" applyNumberFormat="1" applyFont="1" applyFill="1" applyBorder="1" applyAlignment="1" applyProtection="1">
      <alignment horizontal="center" vertical="center" wrapText="1"/>
      <protection locked="0"/>
    </xf>
    <xf numFmtId="2" fontId="11" fillId="19" borderId="51" xfId="0" applyNumberFormat="1" applyFont="1" applyFill="1" applyBorder="1" applyAlignment="1" applyProtection="1">
      <alignment horizontal="center" vertical="center" wrapText="1"/>
      <protection locked="0"/>
    </xf>
    <xf numFmtId="2" fontId="11" fillId="19" borderId="52" xfId="0" applyNumberFormat="1" applyFont="1" applyFill="1" applyBorder="1" applyAlignment="1" applyProtection="1">
      <alignment horizontal="center" vertical="center" wrapText="1"/>
      <protection locked="0"/>
    </xf>
    <xf numFmtId="0" fontId="11" fillId="19" borderId="17" xfId="0" applyFont="1" applyFill="1" applyBorder="1" applyAlignment="1" applyProtection="1">
      <alignment horizontal="center" vertical="center" wrapText="1"/>
      <protection locked="0"/>
    </xf>
    <xf numFmtId="2" fontId="11" fillId="19" borderId="18" xfId="0" applyNumberFormat="1" applyFont="1" applyFill="1" applyBorder="1" applyAlignment="1" applyProtection="1">
      <alignment horizontal="center" vertical="center" wrapText="1"/>
      <protection locked="0"/>
    </xf>
    <xf numFmtId="2" fontId="11" fillId="19" borderId="17" xfId="0" applyNumberFormat="1" applyFont="1" applyFill="1" applyBorder="1" applyAlignment="1" applyProtection="1">
      <alignment horizontal="center" vertical="center" wrapText="1"/>
      <protection locked="0"/>
    </xf>
    <xf numFmtId="2" fontId="11" fillId="19" borderId="41" xfId="0" applyNumberFormat="1" applyFont="1" applyFill="1" applyBorder="1" applyAlignment="1" applyProtection="1">
      <alignment horizontal="center" vertical="center" wrapText="1"/>
      <protection locked="0"/>
    </xf>
    <xf numFmtId="2" fontId="11" fillId="19" borderId="43" xfId="0" applyNumberFormat="1" applyFont="1" applyFill="1" applyBorder="1" applyAlignment="1" applyProtection="1">
      <alignment horizontal="center" vertical="center" wrapText="1"/>
      <protection locked="0"/>
    </xf>
    <xf numFmtId="2" fontId="11" fillId="19" borderId="27" xfId="0" applyNumberFormat="1" applyFont="1" applyFill="1" applyBorder="1" applyAlignment="1" applyProtection="1">
      <alignment horizontal="center" vertical="center" wrapText="1"/>
      <protection locked="0"/>
    </xf>
    <xf numFmtId="17" fontId="11" fillId="19" borderId="29" xfId="0" applyNumberFormat="1" applyFont="1" applyFill="1" applyBorder="1" applyAlignment="1" applyProtection="1">
      <alignment horizontal="center" vertical="center" wrapText="1"/>
      <protection locked="0"/>
    </xf>
    <xf numFmtId="2" fontId="11" fillId="19" borderId="22" xfId="0" applyNumberFormat="1" applyFont="1" applyFill="1" applyBorder="1" applyAlignment="1" applyProtection="1">
      <alignment horizontal="center" vertical="center" wrapText="1"/>
      <protection locked="0"/>
    </xf>
    <xf numFmtId="0" fontId="37" fillId="16" borderId="77" xfId="28" applyFont="1" applyFill="1" applyBorder="1" applyAlignment="1" applyProtection="1">
      <alignment horizontal="left" vertical="center" wrapText="1"/>
    </xf>
    <xf numFmtId="0" fontId="36" fillId="19" borderId="61" xfId="28" applyFont="1" applyFill="1" applyBorder="1" applyAlignment="1" applyProtection="1">
      <alignment horizontal="center" vertical="center" wrapText="1"/>
      <protection locked="0"/>
    </xf>
    <xf numFmtId="0" fontId="36" fillId="19" borderId="35" xfId="28" applyFont="1" applyFill="1" applyBorder="1" applyAlignment="1" applyProtection="1">
      <alignment horizontal="center" vertical="center" wrapText="1"/>
      <protection locked="0"/>
    </xf>
    <xf numFmtId="167" fontId="1" fillId="0" borderId="85" xfId="0" applyNumberFormat="1" applyFont="1" applyFill="1" applyBorder="1" applyAlignment="1" applyProtection="1">
      <alignment horizontal="left" vertical="center"/>
    </xf>
    <xf numFmtId="167" fontId="1" fillId="0" borderId="86" xfId="0" applyNumberFormat="1" applyFont="1" applyFill="1" applyBorder="1" applyAlignment="1" applyProtection="1">
      <alignment horizontal="left" vertical="center"/>
    </xf>
    <xf numFmtId="167" fontId="1" fillId="0" borderId="40" xfId="0" applyNumberFormat="1" applyFont="1" applyFill="1" applyBorder="1" applyAlignment="1" applyProtection="1">
      <alignment horizontal="left" vertical="center"/>
    </xf>
    <xf numFmtId="0" fontId="9" fillId="14" borderId="0" xfId="0" applyFont="1" applyFill="1" applyAlignment="1">
      <alignment horizontal="center"/>
    </xf>
    <xf numFmtId="0" fontId="1" fillId="14" borderId="0" xfId="0" applyFont="1" applyFill="1" applyAlignment="1">
      <alignment horizontal="left"/>
    </xf>
    <xf numFmtId="0" fontId="3" fillId="14" borderId="0" xfId="0" applyFont="1" applyFill="1" applyBorder="1" applyAlignment="1">
      <alignment horizontal="center"/>
    </xf>
    <xf numFmtId="0" fontId="4" fillId="14" borderId="0" xfId="0" applyFont="1" applyFill="1" applyAlignment="1">
      <alignment horizontal="center"/>
    </xf>
    <xf numFmtId="0" fontId="5" fillId="14" borderId="0" xfId="0" applyFont="1" applyFill="1" applyAlignment="1">
      <alignment horizontal="center"/>
    </xf>
    <xf numFmtId="0" fontId="0" fillId="16" borderId="0" xfId="0" applyFont="1" applyFill="1" applyAlignment="1">
      <alignment horizontal="left" vertical="center" wrapText="1"/>
    </xf>
    <xf numFmtId="0" fontId="54" fillId="14" borderId="0" xfId="0" applyFont="1" applyFill="1" applyBorder="1" applyAlignment="1">
      <alignment horizontal="left" vertical="center"/>
    </xf>
    <xf numFmtId="0" fontId="9" fillId="0" borderId="0" xfId="0" applyFont="1" applyAlignment="1">
      <alignment horizontal="left" vertical="center"/>
    </xf>
    <xf numFmtId="0" fontId="37" fillId="15" borderId="27" xfId="28" applyFont="1" applyFill="1" applyBorder="1" applyAlignment="1">
      <alignment horizontal="left" vertical="center"/>
    </xf>
    <xf numFmtId="0" fontId="37" fillId="15" borderId="26" xfId="28" applyFont="1" applyFill="1" applyBorder="1" applyAlignment="1">
      <alignment horizontal="left" vertical="center"/>
    </xf>
    <xf numFmtId="0" fontId="36" fillId="15" borderId="27" xfId="28" applyFont="1" applyFill="1" applyBorder="1" applyAlignment="1" applyProtection="1">
      <alignment horizontal="left" vertical="top" wrapText="1"/>
      <protection locked="0"/>
    </xf>
    <xf numFmtId="0" fontId="36" fillId="15" borderId="26" xfId="28" applyFont="1" applyFill="1" applyBorder="1" applyAlignment="1" applyProtection="1">
      <alignment horizontal="left" vertical="top" wrapText="1"/>
      <protection locked="0"/>
    </xf>
    <xf numFmtId="0" fontId="36" fillId="15" borderId="27" xfId="28" applyFont="1" applyFill="1" applyBorder="1" applyAlignment="1">
      <alignment horizontal="left" vertical="top"/>
    </xf>
    <xf numFmtId="0" fontId="36" fillId="15" borderId="26" xfId="28" applyFont="1" applyFill="1" applyBorder="1" applyAlignment="1">
      <alignment horizontal="left" vertical="top"/>
    </xf>
    <xf numFmtId="0" fontId="36" fillId="15" borderId="27" xfId="28" applyFont="1" applyFill="1" applyBorder="1" applyAlignment="1" applyProtection="1">
      <alignment horizontal="left" vertical="center" wrapText="1"/>
      <protection locked="0"/>
    </xf>
    <xf numFmtId="0" fontId="36" fillId="15" borderId="26" xfId="28" applyFont="1" applyFill="1" applyBorder="1" applyAlignment="1" applyProtection="1">
      <alignment horizontal="left" vertical="center" wrapText="1"/>
      <protection locked="0"/>
    </xf>
    <xf numFmtId="0" fontId="36" fillId="15" borderId="27" xfId="28" applyFont="1" applyFill="1" applyBorder="1" applyAlignment="1">
      <alignment horizontal="left" vertical="top" wrapText="1"/>
    </xf>
    <xf numFmtId="0" fontId="36" fillId="15" borderId="26" xfId="28" applyFont="1" applyFill="1" applyBorder="1" applyAlignment="1">
      <alignment horizontal="left" vertical="top" wrapText="1"/>
    </xf>
    <xf numFmtId="0" fontId="10" fillId="15" borderId="27" xfId="0" applyFont="1" applyFill="1" applyBorder="1" applyAlignment="1">
      <alignment horizontal="right" vertical="center"/>
    </xf>
    <xf numFmtId="0" fontId="35" fillId="0" borderId="26" xfId="0" applyFont="1" applyBorder="1" applyAlignment="1">
      <alignment horizontal="right" vertical="center"/>
    </xf>
    <xf numFmtId="0" fontId="35" fillId="0" borderId="26" xfId="0" applyFont="1" applyBorder="1" applyAlignment="1"/>
    <xf numFmtId="0" fontId="10" fillId="15" borderId="29" xfId="0" applyFont="1" applyFill="1" applyBorder="1" applyAlignment="1">
      <alignment horizontal="right" vertical="center"/>
    </xf>
    <xf numFmtId="0" fontId="35" fillId="0" borderId="25" xfId="0" applyFont="1" applyBorder="1" applyAlignment="1">
      <alignment horizontal="right" vertical="center"/>
    </xf>
    <xf numFmtId="0" fontId="52" fillId="14" borderId="76" xfId="0" applyFont="1" applyFill="1" applyBorder="1" applyAlignment="1">
      <alignment horizontal="center" vertical="center"/>
    </xf>
    <xf numFmtId="0" fontId="52" fillId="14" borderId="0" xfId="0" applyFont="1" applyFill="1" applyBorder="1" applyAlignment="1">
      <alignment horizontal="center" vertical="center"/>
    </xf>
    <xf numFmtId="0" fontId="10" fillId="15" borderId="27" xfId="0" applyFont="1" applyFill="1" applyBorder="1" applyAlignment="1">
      <alignment horizontal="right"/>
    </xf>
    <xf numFmtId="0" fontId="10" fillId="15" borderId="26" xfId="0" applyFont="1" applyFill="1" applyBorder="1" applyAlignment="1">
      <alignment horizontal="right" vertical="center"/>
    </xf>
    <xf numFmtId="0" fontId="10" fillId="15" borderId="27" xfId="0" applyFont="1" applyFill="1" applyBorder="1" applyAlignment="1">
      <alignment horizontal="right" vertical="center" wrapText="1"/>
    </xf>
    <xf numFmtId="0" fontId="11" fillId="19" borderId="17" xfId="0" applyFont="1" applyFill="1" applyBorder="1" applyAlignment="1" applyProtection="1">
      <alignment horizontal="center" vertical="center"/>
      <protection locked="0"/>
    </xf>
    <xf numFmtId="0" fontId="10" fillId="15" borderId="17" xfId="0" applyFont="1" applyFill="1" applyBorder="1" applyAlignment="1">
      <alignment horizontal="center" vertical="center"/>
    </xf>
    <xf numFmtId="0" fontId="11" fillId="19" borderId="17" xfId="0" applyFont="1" applyFill="1" applyBorder="1" applyAlignment="1" applyProtection="1">
      <alignment horizontal="center" vertical="center" wrapText="1"/>
      <protection locked="0"/>
    </xf>
    <xf numFmtId="0" fontId="52" fillId="14" borderId="0" xfId="0" applyFont="1" applyFill="1" applyBorder="1" applyAlignment="1">
      <alignment horizontal="left" vertical="center" wrapText="1"/>
    </xf>
    <xf numFmtId="0" fontId="53" fillId="0" borderId="0" xfId="0" applyFont="1" applyAlignment="1">
      <alignment horizontal="left" wrapText="1"/>
    </xf>
    <xf numFmtId="0" fontId="11" fillId="19" borderId="27" xfId="0" applyFont="1" applyFill="1" applyBorder="1" applyAlignment="1" applyProtection="1">
      <alignment horizontal="left" vertical="center" wrapText="1"/>
      <protection locked="0"/>
    </xf>
    <xf numFmtId="0" fontId="11" fillId="19" borderId="26" xfId="0" applyFont="1" applyFill="1" applyBorder="1" applyAlignment="1" applyProtection="1">
      <alignment horizontal="left" vertical="center" wrapText="1"/>
      <protection locked="0"/>
    </xf>
    <xf numFmtId="0" fontId="11" fillId="19" borderId="76" xfId="0" applyFont="1" applyFill="1" applyBorder="1" applyAlignment="1" applyProtection="1">
      <alignment horizontal="center" vertical="center" wrapText="1"/>
      <protection locked="0"/>
    </xf>
    <xf numFmtId="0" fontId="11" fillId="19" borderId="0" xfId="0" applyFont="1" applyFill="1" applyBorder="1" applyAlignment="1" applyProtection="1">
      <alignment horizontal="center" vertical="center" wrapText="1"/>
      <protection locked="0"/>
    </xf>
    <xf numFmtId="167" fontId="0" fillId="0" borderId="17" xfId="0" applyNumberFormat="1" applyFont="1" applyFill="1" applyBorder="1" applyAlignment="1" applyProtection="1">
      <alignment horizontal="center" vertical="center"/>
    </xf>
    <xf numFmtId="0" fontId="0" fillId="0" borderId="29" xfId="0" applyFont="1" applyBorder="1" applyAlignment="1" applyProtection="1">
      <alignment horizontal="center" vertical="center" wrapText="1"/>
    </xf>
    <xf numFmtId="0" fontId="0" fillId="0" borderId="25" xfId="0" applyFont="1" applyBorder="1" applyAlignment="1" applyProtection="1">
      <alignment horizontal="center" vertical="center" wrapText="1"/>
    </xf>
    <xf numFmtId="0" fontId="1" fillId="16" borderId="9" xfId="0" applyFont="1" applyFill="1" applyBorder="1" applyAlignment="1" applyProtection="1">
      <alignment horizontal="center" vertical="center" wrapText="1"/>
    </xf>
    <xf numFmtId="0" fontId="1" fillId="16" borderId="11" xfId="0" applyFont="1" applyFill="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0" borderId="16" xfId="0" applyFont="1" applyBorder="1" applyAlignment="1" applyProtection="1">
      <alignment horizontal="center" vertical="center" wrapText="1"/>
    </xf>
    <xf numFmtId="0" fontId="1" fillId="16" borderId="14" xfId="0" applyFont="1" applyFill="1" applyBorder="1" applyAlignment="1" applyProtection="1">
      <alignment horizontal="center" vertical="center" wrapText="1"/>
    </xf>
    <xf numFmtId="0" fontId="1" fillId="16" borderId="16" xfId="0" applyFont="1" applyFill="1" applyBorder="1" applyAlignment="1" applyProtection="1">
      <alignment horizontal="center" vertical="center" wrapText="1"/>
    </xf>
    <xf numFmtId="167" fontId="0" fillId="0" borderId="29" xfId="0" applyNumberFormat="1" applyFont="1" applyFill="1" applyBorder="1" applyAlignment="1" applyProtection="1">
      <alignment horizontal="center" vertical="center"/>
    </xf>
    <xf numFmtId="167" fontId="0" fillId="0" borderId="25" xfId="0" applyNumberFormat="1" applyFont="1" applyFill="1" applyBorder="1" applyAlignment="1" applyProtection="1">
      <alignment horizontal="center" vertical="center"/>
    </xf>
    <xf numFmtId="0" fontId="1" fillId="0" borderId="77" xfId="0" applyFont="1" applyFill="1" applyBorder="1" applyAlignment="1" applyProtection="1">
      <alignment horizontal="center" vertical="center" wrapText="1"/>
    </xf>
    <xf numFmtId="0" fontId="1" fillId="0" borderId="63" xfId="0" applyFont="1" applyFill="1" applyBorder="1" applyAlignment="1" applyProtection="1">
      <alignment horizontal="center" vertical="center" wrapText="1"/>
    </xf>
    <xf numFmtId="0" fontId="1" fillId="16" borderId="27" xfId="0" applyFont="1" applyFill="1" applyBorder="1" applyAlignment="1" applyProtection="1">
      <alignment horizontal="center" vertical="center"/>
    </xf>
    <xf numFmtId="0" fontId="1" fillId="16" borderId="43" xfId="0" applyFont="1" applyFill="1" applyBorder="1" applyAlignment="1" applyProtection="1">
      <alignment horizontal="center" vertical="center"/>
    </xf>
    <xf numFmtId="0" fontId="1" fillId="16" borderId="26" xfId="0" applyFont="1" applyFill="1" applyBorder="1" applyAlignment="1" applyProtection="1">
      <alignment horizontal="center" vertical="center"/>
    </xf>
    <xf numFmtId="0" fontId="1" fillId="16" borderId="43" xfId="0" applyFont="1" applyFill="1" applyBorder="1" applyAlignment="1" applyProtection="1">
      <alignment horizontal="center" vertical="center" wrapText="1"/>
    </xf>
    <xf numFmtId="0" fontId="1" fillId="16" borderId="77" xfId="0" applyFont="1" applyFill="1" applyBorder="1" applyAlignment="1" applyProtection="1">
      <alignment horizontal="center" vertical="center" wrapText="1"/>
    </xf>
    <xf numFmtId="0" fontId="1" fillId="16" borderId="63" xfId="0" applyFont="1" applyFill="1" applyBorder="1" applyAlignment="1" applyProtection="1">
      <alignment horizontal="center" vertical="center" wrapText="1"/>
    </xf>
    <xf numFmtId="0" fontId="1" fillId="16" borderId="77" xfId="0" applyFont="1" applyFill="1" applyBorder="1" applyAlignment="1" applyProtection="1">
      <alignment horizontal="center" vertical="center"/>
    </xf>
    <xf numFmtId="0" fontId="1" fillId="16" borderId="78" xfId="0" applyFont="1" applyFill="1" applyBorder="1" applyAlignment="1" applyProtection="1">
      <alignment horizontal="center" vertical="center"/>
    </xf>
    <xf numFmtId="0" fontId="1" fillId="16" borderId="63" xfId="0" applyFont="1" applyFill="1" applyBorder="1" applyAlignment="1" applyProtection="1">
      <alignment horizontal="center" vertical="center"/>
    </xf>
    <xf numFmtId="0" fontId="54" fillId="14" borderId="76" xfId="0" applyFont="1" applyFill="1" applyBorder="1" applyAlignment="1" applyProtection="1">
      <alignment horizontal="center" vertical="center" wrapText="1"/>
    </xf>
    <xf numFmtId="0" fontId="54" fillId="14" borderId="0" xfId="0" applyFont="1" applyFill="1" applyBorder="1" applyAlignment="1" applyProtection="1">
      <alignment horizontal="center" vertical="center" wrapText="1"/>
    </xf>
    <xf numFmtId="0" fontId="36" fillId="19" borderId="61" xfId="28" applyFont="1" applyFill="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36" fillId="22" borderId="80" xfId="28" applyFont="1" applyFill="1" applyBorder="1" applyAlignment="1" applyProtection="1">
      <alignment horizontal="center" vertical="center" wrapText="1"/>
    </xf>
    <xf numFmtId="0" fontId="0" fillId="0" borderId="36" xfId="0" applyFont="1" applyBorder="1" applyAlignment="1" applyProtection="1">
      <alignment horizontal="center" vertical="center" wrapText="1"/>
    </xf>
    <xf numFmtId="0" fontId="36" fillId="19" borderId="85" xfId="28" applyFont="1" applyFill="1" applyBorder="1" applyAlignment="1" applyProtection="1">
      <alignment horizontal="center" vertical="center" wrapText="1"/>
      <protection locked="0"/>
    </xf>
    <xf numFmtId="0" fontId="0" fillId="0" borderId="40" xfId="0" applyFont="1" applyBorder="1" applyAlignment="1" applyProtection="1">
      <alignment horizontal="center" vertical="center" wrapText="1"/>
      <protection locked="0"/>
    </xf>
    <xf numFmtId="14" fontId="37" fillId="16" borderId="19" xfId="28" applyNumberFormat="1" applyFont="1" applyFill="1" applyBorder="1" applyAlignment="1" applyProtection="1">
      <alignment horizontal="center" vertical="center" wrapText="1"/>
    </xf>
    <xf numFmtId="14" fontId="37" fillId="16" borderId="95" xfId="28" applyNumberFormat="1" applyFont="1" applyFill="1" applyBorder="1" applyAlignment="1" applyProtection="1">
      <alignment horizontal="center" vertical="center" wrapText="1"/>
    </xf>
    <xf numFmtId="2" fontId="47" fillId="19" borderId="95" xfId="0" applyNumberFormat="1" applyFont="1" applyFill="1" applyBorder="1" applyAlignment="1" applyProtection="1">
      <alignment horizontal="center" wrapText="1"/>
      <protection locked="0"/>
    </xf>
    <xf numFmtId="2" fontId="47" fillId="19" borderId="90" xfId="0" applyNumberFormat="1" applyFont="1" applyFill="1" applyBorder="1" applyAlignment="1" applyProtection="1">
      <alignment horizontal="center" wrapText="1"/>
      <protection locked="0"/>
    </xf>
    <xf numFmtId="2" fontId="47" fillId="19" borderId="19" xfId="0" applyNumberFormat="1" applyFont="1" applyFill="1" applyBorder="1" applyAlignment="1" applyProtection="1">
      <alignment horizontal="center" wrapText="1"/>
      <protection locked="0"/>
    </xf>
    <xf numFmtId="14" fontId="37" fillId="16" borderId="90" xfId="28" applyNumberFormat="1" applyFont="1" applyFill="1" applyBorder="1" applyAlignment="1" applyProtection="1">
      <alignment horizontal="center" vertical="center" wrapText="1"/>
    </xf>
    <xf numFmtId="0" fontId="45" fillId="15" borderId="29" xfId="0" applyFont="1" applyFill="1" applyBorder="1" applyAlignment="1" applyProtection="1">
      <alignment horizontal="center" vertical="center" wrapText="1"/>
    </xf>
    <xf numFmtId="0" fontId="45" fillId="15" borderId="35" xfId="0" applyFont="1" applyFill="1" applyBorder="1" applyAlignment="1" applyProtection="1">
      <alignment horizontal="center" vertical="center" wrapText="1"/>
    </xf>
    <xf numFmtId="0" fontId="1" fillId="16" borderId="85" xfId="0" applyFont="1" applyFill="1" applyBorder="1" applyAlignment="1" applyProtection="1">
      <alignment horizontal="center" vertical="center"/>
    </xf>
    <xf numFmtId="0" fontId="1" fillId="0" borderId="86" xfId="0" applyFont="1" applyBorder="1" applyAlignment="1" applyProtection="1">
      <alignment horizontal="center" vertical="center"/>
    </xf>
    <xf numFmtId="0" fontId="1" fillId="0" borderId="40" xfId="0" applyFont="1" applyBorder="1" applyAlignment="1" applyProtection="1">
      <alignment horizontal="center" vertical="center"/>
    </xf>
    <xf numFmtId="167" fontId="1" fillId="0" borderId="85" xfId="0" applyNumberFormat="1" applyFont="1" applyFill="1" applyBorder="1" applyAlignment="1" applyProtection="1">
      <alignment horizontal="left" vertical="center"/>
    </xf>
    <xf numFmtId="167" fontId="1" fillId="0" borderId="86" xfId="0" applyNumberFormat="1" applyFont="1" applyFill="1" applyBorder="1" applyAlignment="1" applyProtection="1">
      <alignment horizontal="left" vertical="center"/>
    </xf>
    <xf numFmtId="167" fontId="1" fillId="0" borderId="40" xfId="0" applyNumberFormat="1" applyFont="1" applyFill="1" applyBorder="1" applyAlignment="1" applyProtection="1">
      <alignment horizontal="left" vertical="center"/>
    </xf>
    <xf numFmtId="0" fontId="1" fillId="16" borderId="85" xfId="0" applyFont="1" applyFill="1" applyBorder="1" applyAlignment="1" applyProtection="1">
      <alignment horizontal="center" vertical="center" wrapText="1"/>
    </xf>
    <xf numFmtId="0" fontId="1" fillId="0" borderId="86" xfId="0" applyFont="1" applyBorder="1" applyAlignment="1" applyProtection="1">
      <alignment horizontal="center" vertical="center" wrapText="1"/>
    </xf>
    <xf numFmtId="0" fontId="0" fillId="0" borderId="86" xfId="0" applyFont="1" applyBorder="1" applyAlignment="1" applyProtection="1">
      <alignment horizontal="center" vertical="center" wrapText="1"/>
    </xf>
    <xf numFmtId="0" fontId="0" fillId="0" borderId="40" xfId="0" applyFont="1" applyBorder="1" applyAlignment="1" applyProtection="1">
      <alignment horizontal="center" vertical="center" wrapText="1"/>
    </xf>
    <xf numFmtId="0" fontId="1" fillId="16" borderId="85" xfId="0" applyFont="1" applyFill="1" applyBorder="1" applyAlignment="1" applyProtection="1">
      <alignment horizontal="left" vertical="center" wrapText="1"/>
    </xf>
    <xf numFmtId="0" fontId="1" fillId="16" borderId="86" xfId="0" applyFont="1" applyFill="1" applyBorder="1" applyAlignment="1" applyProtection="1">
      <alignment horizontal="left" vertical="center" wrapText="1"/>
    </xf>
    <xf numFmtId="0" fontId="1" fillId="16" borderId="40" xfId="0" applyFont="1" applyFill="1" applyBorder="1" applyAlignment="1" applyProtection="1">
      <alignment horizontal="left" vertical="center" wrapText="1"/>
    </xf>
    <xf numFmtId="10" fontId="47" fillId="0" borderId="85" xfId="0" applyNumberFormat="1" applyFont="1" applyFill="1" applyBorder="1" applyAlignment="1" applyProtection="1">
      <alignment horizontal="center" vertical="center" wrapText="1"/>
    </xf>
    <xf numFmtId="0" fontId="0" fillId="0" borderId="94" xfId="0" applyFont="1" applyBorder="1" applyAlignment="1" applyProtection="1">
      <alignment horizontal="center" vertical="center" wrapText="1"/>
    </xf>
    <xf numFmtId="0" fontId="36" fillId="22" borderId="87" xfId="28" applyFont="1" applyFill="1" applyBorder="1" applyAlignment="1" applyProtection="1">
      <alignment horizontal="center" vertical="center" wrapText="1"/>
    </xf>
    <xf numFmtId="0" fontId="45" fillId="15" borderId="86" xfId="0" applyFont="1" applyFill="1" applyBorder="1" applyAlignment="1" applyProtection="1">
      <alignment horizontal="center" vertical="center" wrapText="1"/>
    </xf>
    <xf numFmtId="0" fontId="45" fillId="15" borderId="40" xfId="0" applyFont="1" applyFill="1" applyBorder="1" applyAlignment="1" applyProtection="1">
      <alignment horizontal="center" vertical="center" wrapText="1"/>
    </xf>
    <xf numFmtId="0" fontId="45" fillId="15" borderId="45" xfId="0" applyFont="1" applyFill="1" applyBorder="1" applyAlignment="1" applyProtection="1">
      <alignment horizontal="center" vertical="center" wrapText="1"/>
    </xf>
    <xf numFmtId="0" fontId="45" fillId="15" borderId="84" xfId="0" applyFont="1" applyFill="1" applyBorder="1" applyAlignment="1" applyProtection="1">
      <alignment horizontal="center" vertical="center" wrapText="1"/>
    </xf>
    <xf numFmtId="0" fontId="46" fillId="16" borderId="77" xfId="28" applyFont="1" applyFill="1" applyBorder="1" applyAlignment="1" applyProtection="1">
      <alignment horizontal="left" vertical="center" wrapText="1"/>
    </xf>
    <xf numFmtId="0" fontId="0" fillId="0" borderId="78" xfId="0" applyFont="1" applyBorder="1" applyAlignment="1" applyProtection="1">
      <alignment horizontal="left" vertical="center" wrapText="1"/>
    </xf>
    <xf numFmtId="0" fontId="0" fillId="0" borderId="63" xfId="0" applyFont="1" applyBorder="1" applyAlignment="1" applyProtection="1">
      <alignment horizontal="left" vertical="center" wrapText="1"/>
    </xf>
    <xf numFmtId="0" fontId="45" fillId="15" borderId="44" xfId="0" applyFont="1" applyFill="1" applyBorder="1" applyAlignment="1" applyProtection="1">
      <alignment horizontal="center" vertical="center"/>
    </xf>
    <xf numFmtId="0" fontId="45" fillId="15" borderId="41" xfId="0" applyFont="1" applyFill="1" applyBorder="1" applyAlignment="1" applyProtection="1">
      <alignment horizontal="center" vertical="center"/>
    </xf>
    <xf numFmtId="0" fontId="45" fillId="15" borderId="82" xfId="0" applyFont="1" applyFill="1" applyBorder="1" applyAlignment="1" applyProtection="1">
      <alignment horizontal="center" vertical="center"/>
    </xf>
    <xf numFmtId="0" fontId="45" fillId="15" borderId="65" xfId="0" applyFont="1" applyFill="1" applyBorder="1" applyAlignment="1" applyProtection="1">
      <alignment horizontal="center" vertical="center" wrapText="1"/>
    </xf>
    <xf numFmtId="0" fontId="45" fillId="15" borderId="52" xfId="0" applyFont="1" applyFill="1" applyBorder="1" applyAlignment="1" applyProtection="1">
      <alignment horizontal="center" vertical="center" wrapText="1"/>
    </xf>
    <xf numFmtId="0" fontId="37" fillId="16" borderId="78" xfId="28" applyFont="1" applyFill="1" applyBorder="1" applyAlignment="1" applyProtection="1">
      <alignment horizontal="left" vertical="center" wrapText="1"/>
    </xf>
    <xf numFmtId="0" fontId="36" fillId="19" borderId="35" xfId="28" applyFont="1" applyFill="1" applyBorder="1" applyAlignment="1" applyProtection="1">
      <alignment horizontal="center" vertical="center" wrapText="1"/>
      <protection locked="0"/>
    </xf>
    <xf numFmtId="0" fontId="37" fillId="16" borderId="77" xfId="28" applyFont="1" applyFill="1" applyBorder="1" applyAlignment="1" applyProtection="1">
      <alignment horizontal="left" vertical="center" wrapText="1"/>
    </xf>
    <xf numFmtId="0" fontId="0" fillId="0" borderId="78" xfId="0" applyFont="1" applyBorder="1" applyAlignment="1" applyProtection="1"/>
    <xf numFmtId="0" fontId="0" fillId="0" borderId="63" xfId="0" applyFont="1" applyBorder="1" applyAlignment="1" applyProtection="1"/>
    <xf numFmtId="0" fontId="45" fillId="15" borderId="99" xfId="0" applyFont="1" applyFill="1" applyBorder="1" applyAlignment="1" applyProtection="1">
      <alignment horizontal="center" vertical="center" wrapText="1"/>
    </xf>
    <xf numFmtId="0" fontId="45" fillId="15" borderId="36" xfId="0" applyFont="1" applyFill="1" applyBorder="1" applyAlignment="1" applyProtection="1">
      <alignment horizontal="center" vertical="center" wrapText="1"/>
    </xf>
    <xf numFmtId="0" fontId="45" fillId="15" borderId="41" xfId="0" applyFont="1" applyFill="1" applyBorder="1" applyAlignment="1" applyProtection="1">
      <alignment horizontal="left" vertical="center"/>
    </xf>
    <xf numFmtId="0" fontId="0" fillId="0" borderId="41" xfId="0" applyFont="1" applyBorder="1" applyAlignment="1" applyProtection="1">
      <alignment horizontal="left"/>
    </xf>
    <xf numFmtId="0" fontId="0" fillId="0" borderId="82" xfId="0" applyFont="1" applyBorder="1" applyAlignment="1" applyProtection="1">
      <alignment horizontal="left"/>
    </xf>
    <xf numFmtId="0" fontId="37" fillId="16" borderId="87" xfId="28" applyFont="1" applyFill="1" applyBorder="1" applyAlignment="1" applyProtection="1">
      <alignment horizontal="center" vertical="center" wrapText="1"/>
    </xf>
    <xf numFmtId="0" fontId="37" fillId="16" borderId="40" xfId="28" applyFont="1" applyFill="1" applyBorder="1" applyAlignment="1" applyProtection="1">
      <alignment horizontal="center" vertical="center" wrapText="1"/>
    </xf>
    <xf numFmtId="167" fontId="36" fillId="19" borderId="85" xfId="28" applyNumberFormat="1" applyFont="1" applyFill="1" applyBorder="1" applyAlignment="1" applyProtection="1">
      <alignment horizontal="center" vertical="center" wrapText="1"/>
      <protection locked="0"/>
    </xf>
    <xf numFmtId="167" fontId="36" fillId="19" borderId="86" xfId="28" applyNumberFormat="1" applyFont="1" applyFill="1" applyBorder="1" applyAlignment="1" applyProtection="1">
      <alignment horizontal="center" vertical="center" wrapText="1"/>
      <protection locked="0"/>
    </xf>
    <xf numFmtId="167" fontId="36" fillId="19" borderId="40" xfId="28" applyNumberFormat="1" applyFont="1" applyFill="1" applyBorder="1" applyAlignment="1" applyProtection="1">
      <alignment horizontal="center" vertical="center" wrapText="1"/>
      <protection locked="0"/>
    </xf>
    <xf numFmtId="0" fontId="0" fillId="0" borderId="86" xfId="0" applyBorder="1" applyAlignment="1" applyProtection="1">
      <alignment vertical="center"/>
    </xf>
    <xf numFmtId="0" fontId="0" fillId="0" borderId="40" xfId="0" applyBorder="1" applyAlignment="1" applyProtection="1">
      <alignment vertical="center"/>
    </xf>
    <xf numFmtId="14" fontId="36" fillId="19" borderId="85" xfId="28" applyNumberFormat="1" applyFont="1" applyFill="1" applyBorder="1" applyAlignment="1" applyProtection="1">
      <alignment horizontal="center" vertical="center" wrapText="1"/>
      <protection locked="0"/>
    </xf>
    <xf numFmtId="14" fontId="36" fillId="19" borderId="40" xfId="28" applyNumberFormat="1" applyFont="1" applyFill="1" applyBorder="1" applyAlignment="1" applyProtection="1">
      <alignment horizontal="center" vertical="center" wrapText="1"/>
      <protection locked="0"/>
    </xf>
    <xf numFmtId="0" fontId="37" fillId="16" borderId="100" xfId="28" applyFont="1" applyFill="1" applyBorder="1" applyAlignment="1" applyProtection="1">
      <alignment horizontal="center" vertical="center" wrapText="1"/>
    </xf>
    <xf numFmtId="0" fontId="37" fillId="16" borderId="14" xfId="28" applyFont="1" applyFill="1" applyBorder="1" applyAlignment="1" applyProtection="1">
      <alignment horizontal="center" vertical="center" wrapText="1"/>
    </xf>
    <xf numFmtId="0" fontId="45" fillId="15" borderId="87" xfId="0" applyFont="1" applyFill="1" applyBorder="1" applyAlignment="1" applyProtection="1">
      <alignment horizontal="center" vertical="center" wrapText="1"/>
    </xf>
    <xf numFmtId="0" fontId="45" fillId="15" borderId="44" xfId="0" applyFont="1" applyFill="1" applyBorder="1" applyAlignment="1" applyProtection="1">
      <alignment horizontal="left" vertical="center"/>
    </xf>
    <xf numFmtId="0" fontId="45" fillId="15" borderId="93" xfId="0" applyFont="1" applyFill="1" applyBorder="1" applyAlignment="1" applyProtection="1">
      <alignment horizontal="center" vertical="center" wrapText="1"/>
    </xf>
    <xf numFmtId="0" fontId="45" fillId="15" borderId="38" xfId="0" applyFont="1" applyFill="1" applyBorder="1" applyAlignment="1" applyProtection="1">
      <alignment horizontal="center" vertical="center" wrapText="1"/>
    </xf>
    <xf numFmtId="0" fontId="36" fillId="19" borderId="85" xfId="28" applyNumberFormat="1" applyFont="1" applyFill="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36" fillId="19" borderId="85" xfId="28" applyNumberFormat="1" applyFont="1" applyFill="1" applyBorder="1" applyAlignment="1" applyProtection="1">
      <alignment horizontal="center" vertical="center" wrapText="1"/>
      <protection locked="0"/>
    </xf>
    <xf numFmtId="0" fontId="36" fillId="19" borderId="40" xfId="28" applyNumberFormat="1" applyFont="1" applyFill="1" applyBorder="1" applyAlignment="1" applyProtection="1">
      <alignment horizontal="center" vertical="center" wrapText="1"/>
      <protection locked="0"/>
    </xf>
    <xf numFmtId="0" fontId="36" fillId="19" borderId="86" xfId="28" applyNumberFormat="1" applyFont="1" applyFill="1" applyBorder="1" applyAlignment="1" applyProtection="1">
      <alignment horizontal="center" vertical="center" wrapText="1"/>
      <protection locked="0"/>
    </xf>
    <xf numFmtId="0" fontId="37" fillId="16" borderId="86" xfId="28" applyFont="1" applyFill="1" applyBorder="1" applyAlignment="1" applyProtection="1">
      <alignment horizontal="center" vertical="center" wrapText="1"/>
    </xf>
    <xf numFmtId="0" fontId="0" fillId="0" borderId="14" xfId="0" applyFont="1" applyBorder="1" applyAlignment="1" applyProtection="1">
      <alignment horizontal="center" vertical="center"/>
    </xf>
    <xf numFmtId="0" fontId="0" fillId="0" borderId="63" xfId="0" applyFont="1" applyBorder="1" applyAlignment="1" applyProtection="1">
      <alignment horizontal="center" vertical="center"/>
    </xf>
    <xf numFmtId="0" fontId="0" fillId="0" borderId="78" xfId="0" applyFont="1" applyBorder="1" applyAlignment="1" applyProtection="1">
      <alignment horizontal="center" vertical="center"/>
    </xf>
    <xf numFmtId="2" fontId="11" fillId="19" borderId="19" xfId="0" applyNumberFormat="1" applyFont="1" applyFill="1" applyBorder="1" applyAlignment="1" applyProtection="1">
      <alignment horizontal="center" wrapText="1"/>
      <protection locked="0"/>
    </xf>
    <xf numFmtId="0" fontId="37" fillId="16" borderId="85" xfId="28" applyFont="1" applyFill="1" applyBorder="1" applyAlignment="1" applyProtection="1">
      <alignment horizontal="center" vertical="center" wrapText="1"/>
    </xf>
    <xf numFmtId="0" fontId="0" fillId="0" borderId="86" xfId="0" applyBorder="1" applyAlignment="1" applyProtection="1">
      <alignment horizontal="center" vertical="center"/>
    </xf>
    <xf numFmtId="0" fontId="0" fillId="0" borderId="40" xfId="0" applyBorder="1" applyAlignment="1" applyProtection="1">
      <alignment horizontal="center" vertical="center"/>
    </xf>
    <xf numFmtId="0" fontId="0" fillId="0" borderId="78" xfId="0" applyFont="1" applyBorder="1" applyAlignment="1" applyProtection="1">
      <alignment wrapText="1"/>
    </xf>
    <xf numFmtId="0" fontId="0" fillId="0" borderId="63" xfId="0" applyFont="1" applyBorder="1" applyAlignment="1" applyProtection="1">
      <alignment wrapText="1"/>
    </xf>
    <xf numFmtId="0" fontId="0" fillId="0" borderId="86" xfId="0" applyBorder="1" applyAlignment="1" applyProtection="1">
      <alignment horizontal="center" vertical="center" wrapText="1"/>
    </xf>
    <xf numFmtId="0" fontId="0" fillId="0" borderId="40" xfId="0" applyBorder="1" applyAlignment="1" applyProtection="1">
      <alignment horizontal="center" vertical="center" wrapText="1"/>
    </xf>
    <xf numFmtId="0" fontId="45" fillId="15" borderId="35" xfId="0" applyFont="1" applyFill="1" applyBorder="1" applyAlignment="1" applyProtection="1">
      <alignment horizontal="center" vertical="center"/>
    </xf>
    <xf numFmtId="0" fontId="45" fillId="15" borderId="38" xfId="0" applyFont="1" applyFill="1" applyBorder="1" applyAlignment="1" applyProtection="1">
      <alignment horizontal="center" vertical="center"/>
    </xf>
    <xf numFmtId="0" fontId="1" fillId="16" borderId="86" xfId="0" applyFont="1" applyFill="1" applyBorder="1" applyAlignment="1" applyProtection="1">
      <alignment horizontal="center" vertical="center"/>
    </xf>
    <xf numFmtId="0" fontId="1" fillId="16" borderId="40" xfId="0" applyFont="1" applyFill="1" applyBorder="1" applyAlignment="1" applyProtection="1">
      <alignment horizontal="center" vertical="center"/>
    </xf>
    <xf numFmtId="0" fontId="45" fillId="15" borderId="82" xfId="0" applyFont="1" applyFill="1" applyBorder="1" applyAlignment="1" applyProtection="1">
      <alignment horizontal="left" vertical="center"/>
    </xf>
    <xf numFmtId="0" fontId="0" fillId="0" borderId="40" xfId="0" applyFont="1" applyBorder="1" applyAlignment="1" applyProtection="1">
      <alignment horizontal="center" vertical="center"/>
    </xf>
    <xf numFmtId="0" fontId="0" fillId="16" borderId="78" xfId="0" applyFont="1" applyFill="1" applyBorder="1" applyAlignment="1" applyProtection="1">
      <alignment horizontal="left" vertical="center" wrapText="1"/>
    </xf>
    <xf numFmtId="0" fontId="0" fillId="0" borderId="41" xfId="0" applyFont="1" applyBorder="1" applyAlignment="1" applyProtection="1">
      <alignment horizontal="left" vertical="center"/>
    </xf>
    <xf numFmtId="0" fontId="0" fillId="0" borderId="82" xfId="0" applyFont="1" applyBorder="1" applyAlignment="1" applyProtection="1">
      <alignment horizontal="left" vertical="center"/>
    </xf>
    <xf numFmtId="2" fontId="11" fillId="19" borderId="95" xfId="0" applyNumberFormat="1" applyFont="1" applyFill="1" applyBorder="1" applyAlignment="1" applyProtection="1">
      <alignment horizontal="center" wrapText="1"/>
      <protection locked="0"/>
    </xf>
    <xf numFmtId="0" fontId="0" fillId="0" borderId="78" xfId="0" applyFont="1" applyBorder="1" applyAlignment="1" applyProtection="1">
      <alignment horizontal="left"/>
    </xf>
    <xf numFmtId="0" fontId="0" fillId="0" borderId="63" xfId="0" applyFont="1" applyBorder="1" applyAlignment="1" applyProtection="1">
      <alignment horizontal="left"/>
    </xf>
    <xf numFmtId="0" fontId="45" fillId="16" borderId="44" xfId="0" applyFont="1" applyFill="1" applyBorder="1" applyAlignment="1" applyProtection="1">
      <alignment horizontal="left"/>
    </xf>
    <xf numFmtId="14" fontId="37" fillId="16" borderId="85" xfId="28" applyNumberFormat="1" applyFont="1" applyFill="1" applyBorder="1" applyAlignment="1" applyProtection="1">
      <alignment horizontal="center" vertical="center" wrapText="1"/>
    </xf>
    <xf numFmtId="14" fontId="37" fillId="16" borderId="94" xfId="28" applyNumberFormat="1" applyFont="1" applyFill="1" applyBorder="1" applyAlignment="1" applyProtection="1">
      <alignment horizontal="center" vertical="center" wrapText="1"/>
    </xf>
    <xf numFmtId="14" fontId="37" fillId="16" borderId="87" xfId="28" applyNumberFormat="1" applyFont="1" applyFill="1" applyBorder="1" applyAlignment="1" applyProtection="1">
      <alignment horizontal="center" vertical="center" wrapText="1"/>
    </xf>
    <xf numFmtId="14" fontId="37" fillId="16" borderId="40" xfId="28" applyNumberFormat="1" applyFont="1" applyFill="1" applyBorder="1" applyAlignment="1" applyProtection="1">
      <alignment horizontal="center" vertical="center" wrapText="1"/>
    </xf>
    <xf numFmtId="167" fontId="5" fillId="0" borderId="85" xfId="0" applyNumberFormat="1" applyFont="1" applyFill="1" applyBorder="1" applyAlignment="1" applyProtection="1">
      <alignment horizontal="left" vertical="center"/>
    </xf>
    <xf numFmtId="167" fontId="5" fillId="0" borderId="86" xfId="0" applyNumberFormat="1" applyFont="1" applyFill="1" applyBorder="1" applyAlignment="1" applyProtection="1">
      <alignment horizontal="left" vertical="center"/>
    </xf>
    <xf numFmtId="167" fontId="5" fillId="0" borderId="40" xfId="0" applyNumberFormat="1" applyFont="1" applyFill="1" applyBorder="1" applyAlignment="1" applyProtection="1">
      <alignment horizontal="left" vertical="center"/>
    </xf>
    <xf numFmtId="0" fontId="36" fillId="19" borderId="62" xfId="28" applyFont="1" applyFill="1" applyBorder="1" applyAlignment="1" applyProtection="1">
      <alignment horizontal="center" vertical="center" wrapText="1"/>
      <protection locked="0"/>
    </xf>
    <xf numFmtId="0" fontId="0" fillId="0" borderId="38" xfId="0" applyFont="1" applyBorder="1" applyAlignment="1" applyProtection="1">
      <alignment horizontal="center" vertical="center" wrapText="1"/>
      <protection locked="0"/>
    </xf>
  </cellXfs>
  <cellStyles count="38">
    <cellStyle name="20 % - Accent1 2" xfId="1"/>
    <cellStyle name="20 % - Accent2 2" xfId="2"/>
    <cellStyle name="20 % - Accent3 2" xfId="3"/>
    <cellStyle name="20 % - Accent4 2" xfId="4"/>
    <cellStyle name="20 % - Accent5 2" xfId="5"/>
    <cellStyle name="20 % - Accent6 2" xfId="6"/>
    <cellStyle name="40 % - Accent1 2" xfId="7"/>
    <cellStyle name="40 % - Accent2 2" xfId="8"/>
    <cellStyle name="40 % - Accent3 2" xfId="9"/>
    <cellStyle name="40 % - Accent4 2" xfId="10"/>
    <cellStyle name="40 % - Accent5 2" xfId="11"/>
    <cellStyle name="40 % - Accent6 2" xfId="12"/>
    <cellStyle name="60 % - Accent1 2" xfId="13"/>
    <cellStyle name="60 % - Accent2 2" xfId="14"/>
    <cellStyle name="60 % - Accent3 2" xfId="15"/>
    <cellStyle name="60 % - Accent4 2" xfId="16"/>
    <cellStyle name="60 % - Accent5 2" xfId="17"/>
    <cellStyle name="60 % - Accent6 2" xfId="18"/>
    <cellStyle name="Avertissement 2" xfId="19"/>
    <cellStyle name="Calcul 2" xfId="20"/>
    <cellStyle name="Cellule liée 2" xfId="21"/>
    <cellStyle name="Commentaire 2" xfId="22"/>
    <cellStyle name="Entrée 2" xfId="23"/>
    <cellStyle name="Euro" xfId="24"/>
    <cellStyle name="Insatisfaisant 2" xfId="25"/>
    <cellStyle name="Lien hypertexte" xfId="26" builtinId="8"/>
    <cellStyle name="Neutre 2" xfId="27"/>
    <cellStyle name="Normal" xfId="0" builtinId="0"/>
    <cellStyle name="Normal_ok Vérifications de base" xfId="28"/>
    <cellStyle name="Satisfaisant 2" xfId="29"/>
    <cellStyle name="Sortie 2" xfId="30"/>
    <cellStyle name="Texte explicatif 2" xfId="31"/>
    <cellStyle name="Titre 2" xfId="32"/>
    <cellStyle name="Titre 1 2" xfId="33"/>
    <cellStyle name="Titre 2 2" xfId="34"/>
    <cellStyle name="Titre 3 2" xfId="35"/>
    <cellStyle name="Titre 4 2" xfId="36"/>
    <cellStyle name="Vérification 2" xfId="37"/>
  </cellStyles>
  <dxfs count="18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2</xdr:col>
      <xdr:colOff>533400</xdr:colOff>
      <xdr:row>8</xdr:row>
      <xdr:rowOff>180975</xdr:rowOff>
    </xdr:to>
    <xdr:pic>
      <xdr:nvPicPr>
        <xdr:cNvPr id="2049" name="Image 2"/>
        <xdr:cNvPicPr>
          <a:picLocks noChangeAspect="1"/>
        </xdr:cNvPicPr>
      </xdr:nvPicPr>
      <xdr:blipFill>
        <a:blip xmlns:r="http://schemas.openxmlformats.org/officeDocument/2006/relationships" r:embed="rId1" cstate="print"/>
        <a:srcRect/>
        <a:stretch>
          <a:fillRect/>
        </a:stretch>
      </xdr:blipFill>
      <xdr:spPr bwMode="auto">
        <a:xfrm>
          <a:off x="85725" y="66675"/>
          <a:ext cx="1619250" cy="1647825"/>
        </a:xfrm>
        <a:prstGeom prst="rect">
          <a:avLst/>
        </a:prstGeom>
        <a:noFill/>
        <a:ln w="9525">
          <a:noFill/>
          <a:miter lim="800000"/>
          <a:headEnd/>
          <a:tailEnd/>
        </a:ln>
      </xdr:spPr>
    </xdr:pic>
    <xdr:clientData/>
  </xdr:twoCellAnchor>
  <xdr:twoCellAnchor editAs="oneCell">
    <xdr:from>
      <xdr:col>2</xdr:col>
      <xdr:colOff>819150</xdr:colOff>
      <xdr:row>0</xdr:row>
      <xdr:rowOff>171450</xdr:rowOff>
    </xdr:from>
    <xdr:to>
      <xdr:col>3</xdr:col>
      <xdr:colOff>1371600</xdr:colOff>
      <xdr:row>5</xdr:row>
      <xdr:rowOff>171450</xdr:rowOff>
    </xdr:to>
    <xdr:pic>
      <xdr:nvPicPr>
        <xdr:cNvPr id="2050" name="Image 3"/>
        <xdr:cNvPicPr>
          <a:picLocks noChangeAspect="1"/>
        </xdr:cNvPicPr>
      </xdr:nvPicPr>
      <xdr:blipFill>
        <a:blip xmlns:r="http://schemas.openxmlformats.org/officeDocument/2006/relationships" r:embed="rId2" cstate="print"/>
        <a:srcRect/>
        <a:stretch>
          <a:fillRect/>
        </a:stretch>
      </xdr:blipFill>
      <xdr:spPr bwMode="auto">
        <a:xfrm>
          <a:off x="1990725" y="171450"/>
          <a:ext cx="2076450" cy="962025"/>
        </a:xfrm>
        <a:prstGeom prst="rect">
          <a:avLst/>
        </a:prstGeom>
        <a:noFill/>
        <a:ln w="9525">
          <a:noFill/>
          <a:miter lim="800000"/>
          <a:headEnd/>
          <a:tailEnd/>
        </a:ln>
      </xdr:spPr>
    </xdr:pic>
    <xdr:clientData/>
  </xdr:twoCellAnchor>
  <xdr:twoCellAnchor editAs="oneCell">
    <xdr:from>
      <xdr:col>1</xdr:col>
      <xdr:colOff>28575</xdr:colOff>
      <xdr:row>24</xdr:row>
      <xdr:rowOff>180975</xdr:rowOff>
    </xdr:from>
    <xdr:to>
      <xdr:col>1</xdr:col>
      <xdr:colOff>609600</xdr:colOff>
      <xdr:row>31</xdr:row>
      <xdr:rowOff>66675</xdr:rowOff>
    </xdr:to>
    <xdr:pic>
      <xdr:nvPicPr>
        <xdr:cNvPr id="2051" name="Image 5" descr="C:\Documents and Settings\csavard\Local Settings\Temporary Internet Files\Content.IE5\OLFJJ8PT\MC900441962[1].wmf"/>
        <xdr:cNvPicPr>
          <a:picLocks noChangeAspect="1" noChangeArrowheads="1"/>
        </xdr:cNvPicPr>
      </xdr:nvPicPr>
      <xdr:blipFill>
        <a:blip xmlns:r="http://schemas.openxmlformats.org/officeDocument/2006/relationships" r:embed="rId3" cstate="print"/>
        <a:srcRect/>
        <a:stretch>
          <a:fillRect/>
        </a:stretch>
      </xdr:blipFill>
      <xdr:spPr bwMode="auto">
        <a:xfrm rot="5400000">
          <a:off x="-142875" y="5762625"/>
          <a:ext cx="1704975" cy="581025"/>
        </a:xfrm>
        <a:prstGeom prst="rect">
          <a:avLst/>
        </a:prstGeom>
        <a:noFill/>
        <a:ln w="9525">
          <a:noFill/>
          <a:miter lim="800000"/>
          <a:headEnd/>
          <a:tailEnd/>
        </a:ln>
      </xdr:spPr>
    </xdr:pic>
    <xdr:clientData/>
  </xdr:twoCellAnchor>
  <xdr:twoCellAnchor editAs="oneCell">
    <xdr:from>
      <xdr:col>10</xdr:col>
      <xdr:colOff>419100</xdr:colOff>
      <xdr:row>2</xdr:row>
      <xdr:rowOff>133350</xdr:rowOff>
    </xdr:from>
    <xdr:to>
      <xdr:col>11</xdr:col>
      <xdr:colOff>895350</xdr:colOff>
      <xdr:row>5</xdr:row>
      <xdr:rowOff>142875</xdr:rowOff>
    </xdr:to>
    <xdr:pic>
      <xdr:nvPicPr>
        <xdr:cNvPr id="2052" name="Image 7" descr="C:\Documents and Settings\csavard\Local Settings\Temporary Internet Files\Content.IE5\OLFJJ8PT\MC900441962[1].wmf"/>
        <xdr:cNvPicPr>
          <a:picLocks noChangeAspect="1" noChangeArrowheads="1"/>
        </xdr:cNvPicPr>
      </xdr:nvPicPr>
      <xdr:blipFill>
        <a:blip xmlns:r="http://schemas.openxmlformats.org/officeDocument/2006/relationships" r:embed="rId3" cstate="print"/>
        <a:srcRect/>
        <a:stretch>
          <a:fillRect/>
        </a:stretch>
      </xdr:blipFill>
      <xdr:spPr bwMode="auto">
        <a:xfrm>
          <a:off x="14277975" y="523875"/>
          <a:ext cx="1733550" cy="581025"/>
        </a:xfrm>
        <a:prstGeom prst="rect">
          <a:avLst/>
        </a:prstGeom>
        <a:noFill/>
        <a:ln w="9525">
          <a:noFill/>
          <a:miter lim="800000"/>
          <a:headEnd/>
          <a:tailEnd/>
        </a:ln>
      </xdr:spPr>
    </xdr:pic>
    <xdr:clientData/>
  </xdr:twoCellAnchor>
  <xdr:twoCellAnchor>
    <xdr:from>
      <xdr:col>11</xdr:col>
      <xdr:colOff>1466850</xdr:colOff>
      <xdr:row>43</xdr:row>
      <xdr:rowOff>104775</xdr:rowOff>
    </xdr:from>
    <xdr:to>
      <xdr:col>15</xdr:col>
      <xdr:colOff>600075</xdr:colOff>
      <xdr:row>57</xdr:row>
      <xdr:rowOff>76200</xdr:rowOff>
    </xdr:to>
    <xdr:grpSp>
      <xdr:nvGrpSpPr>
        <xdr:cNvPr id="2053" name="Groupe 6"/>
        <xdr:cNvGrpSpPr>
          <a:grpSpLocks/>
        </xdr:cNvGrpSpPr>
      </xdr:nvGrpSpPr>
      <xdr:grpSpPr bwMode="auto">
        <a:xfrm>
          <a:off x="16599694" y="9474994"/>
          <a:ext cx="3371850" cy="3078956"/>
          <a:chOff x="3059113" y="2565400"/>
          <a:chExt cx="3241675" cy="3425825"/>
        </a:xfrm>
      </xdr:grpSpPr>
      <xdr:sp macro="" textlink="">
        <xdr:nvSpPr>
          <xdr:cNvPr id="2054" name="AutoShape 7"/>
          <xdr:cNvSpPr>
            <a:spLocks noChangeArrowheads="1"/>
          </xdr:cNvSpPr>
        </xdr:nvSpPr>
        <xdr:spPr bwMode="auto">
          <a:xfrm>
            <a:off x="3059113" y="2565400"/>
            <a:ext cx="3241675" cy="3240088"/>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2147483647 w 21600"/>
              <a:gd name="T13" fmla="*/ 2147483647 h 21600"/>
              <a:gd name="T14" fmla="*/ 2147483647 w 21600"/>
              <a:gd name="T15" fmla="*/ 2147483647 h 21600"/>
              <a:gd name="T16" fmla="*/ 0 60000 65536"/>
              <a:gd name="T17" fmla="*/ 0 60000 65536"/>
              <a:gd name="T18" fmla="*/ 0 60000 65536"/>
              <a:gd name="T19" fmla="*/ 0 60000 65536"/>
              <a:gd name="T20" fmla="*/ 0 60000 65536"/>
              <a:gd name="T21" fmla="*/ 0 60000 65536"/>
              <a:gd name="T22" fmla="*/ 0 60000 65536"/>
              <a:gd name="T23" fmla="*/ 0 60000 65536"/>
              <a:gd name="T24" fmla="*/ 3163 w 21600"/>
              <a:gd name="T25" fmla="*/ 3163 h 21600"/>
              <a:gd name="T26" fmla="*/ 18437 w 21600"/>
              <a:gd name="T27" fmla="*/ 1843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2034" y="10800"/>
                </a:moveTo>
                <a:cubicBezTo>
                  <a:pt x="2034" y="15641"/>
                  <a:pt x="5959" y="19566"/>
                  <a:pt x="10800" y="19566"/>
                </a:cubicBezTo>
                <a:cubicBezTo>
                  <a:pt x="15641" y="19566"/>
                  <a:pt x="19566" y="15641"/>
                  <a:pt x="19566" y="10800"/>
                </a:cubicBezTo>
                <a:cubicBezTo>
                  <a:pt x="19566" y="5959"/>
                  <a:pt x="15641" y="2034"/>
                  <a:pt x="10800" y="2034"/>
                </a:cubicBezTo>
                <a:cubicBezTo>
                  <a:pt x="5959" y="2034"/>
                  <a:pt x="2034" y="5959"/>
                  <a:pt x="2034" y="10800"/>
                </a:cubicBezTo>
                <a:close/>
              </a:path>
            </a:pathLst>
          </a:custGeom>
          <a:gradFill rotWithShape="1">
            <a:gsLst>
              <a:gs pos="0">
                <a:srgbClr val="00AB66"/>
              </a:gs>
              <a:gs pos="50000">
                <a:srgbClr val="FFFFFF"/>
              </a:gs>
              <a:gs pos="100000">
                <a:srgbClr val="00AB66"/>
              </a:gs>
            </a:gsLst>
            <a:lin ang="5400000" scaled="1"/>
          </a:gradFill>
          <a:ln w="9525" algn="ctr">
            <a:solidFill>
              <a:srgbClr val="00AB66"/>
            </a:solidFill>
            <a:round/>
            <a:headEnd/>
            <a:tailEnd/>
          </a:ln>
        </xdr:spPr>
      </xdr:sp>
      <xdr:sp macro="" textlink="">
        <xdr:nvSpPr>
          <xdr:cNvPr id="8" name="Text Box 8"/>
          <xdr:cNvSpPr txBox="1">
            <a:spLocks noChangeArrowheads="1"/>
          </xdr:cNvSpPr>
        </xdr:nvSpPr>
        <xdr:spPr bwMode="auto">
          <a:xfrm>
            <a:off x="4418229" y="5416708"/>
            <a:ext cx="982604" cy="574517"/>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b="1">
                <a:solidFill>
                  <a:srgbClr val="003300"/>
                </a:solidFill>
                <a:latin typeface="Freestyle Script" pitchFamily="66" charset="0"/>
              </a:rPr>
              <a:t>Réseau</a:t>
            </a:r>
            <a:endParaRPr lang="fr-CA"/>
          </a:p>
        </xdr:txBody>
      </xdr:sp>
      <xdr:sp macro="" textlink="">
        <xdr:nvSpPr>
          <xdr:cNvPr id="9" name="Text Box 9"/>
          <xdr:cNvSpPr txBox="1">
            <a:spLocks noChangeArrowheads="1"/>
          </xdr:cNvSpPr>
        </xdr:nvSpPr>
        <xdr:spPr bwMode="auto">
          <a:xfrm rot="3659828">
            <a:off x="5602412" y="3381597"/>
            <a:ext cx="744745" cy="431611"/>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sz="2000" b="1">
                <a:solidFill>
                  <a:srgbClr val="003300"/>
                </a:solidFill>
                <a:latin typeface="Freestyle Script" pitchFamily="66" charset="0"/>
              </a:rPr>
              <a:t>MSSS</a:t>
            </a:r>
            <a:endParaRPr lang="fr-CA" sz="2000"/>
          </a:p>
        </xdr:txBody>
      </xdr:sp>
      <xdr:sp macro="" textlink="">
        <xdr:nvSpPr>
          <xdr:cNvPr id="10" name="Text Box 10"/>
          <xdr:cNvSpPr txBox="1">
            <a:spLocks noChangeArrowheads="1"/>
          </xdr:cNvSpPr>
        </xdr:nvSpPr>
        <xdr:spPr bwMode="auto">
          <a:xfrm rot="-3443693">
            <a:off x="3081619" y="3237240"/>
            <a:ext cx="744745" cy="422428"/>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just" eaLnBrk="0" hangingPunct="0">
              <a:spcAft>
                <a:spcPts val="1400"/>
              </a:spcAft>
            </a:pPr>
            <a:r>
              <a:rPr lang="fr-CA" sz="2000" b="1">
                <a:solidFill>
                  <a:srgbClr val="003300"/>
                </a:solidFill>
                <a:latin typeface="Freestyle Script" pitchFamily="66" charset="0"/>
              </a:rPr>
              <a:t>CECR</a:t>
            </a:r>
            <a:endParaRPr lang="fr-CA" sz="2000"/>
          </a:p>
        </xdr:txBody>
      </xdr:sp>
      <xdr:sp macro="" textlink="">
        <xdr:nvSpPr>
          <xdr:cNvPr id="11" name="Text Box 11"/>
          <xdr:cNvSpPr txBox="1">
            <a:spLocks noChangeArrowheads="1"/>
          </xdr:cNvSpPr>
        </xdr:nvSpPr>
        <xdr:spPr bwMode="auto">
          <a:xfrm>
            <a:off x="3453991" y="3352701"/>
            <a:ext cx="2497835" cy="1755469"/>
          </a:xfrm>
          <a:prstGeom prst="rect">
            <a:avLst/>
          </a:prstGeom>
          <a:noFill/>
          <a:ln w="9525">
            <a:noFill/>
            <a:miter lim="800000"/>
            <a:headEnd/>
            <a:tailEnd/>
          </a:ln>
        </xdr:spPr>
        <xdr:txBody>
          <a:bodyPr wrap="square" lIns="36576" tIns="36576" rIns="36576" bIns="36576"/>
          <a:lstStyle>
            <a:defPPr>
              <a:defRPr lang="fr-CA"/>
            </a:defPPr>
            <a:lvl1pPr algn="l" rtl="0" fontAlgn="base">
              <a:spcBef>
                <a:spcPct val="0"/>
              </a:spcBef>
              <a:spcAft>
                <a:spcPct val="0"/>
              </a:spcAft>
              <a:defRPr sz="2400" kern="1200">
                <a:solidFill>
                  <a:schemeClr val="tx1"/>
                </a:solidFill>
                <a:latin typeface="Arial" charset="0"/>
                <a:ea typeface="+mn-ea"/>
                <a:cs typeface="Arial" charset="0"/>
              </a:defRPr>
            </a:lvl1pPr>
            <a:lvl2pPr marL="457200" algn="l" rtl="0" fontAlgn="base">
              <a:spcBef>
                <a:spcPct val="0"/>
              </a:spcBef>
              <a:spcAft>
                <a:spcPct val="0"/>
              </a:spcAft>
              <a:defRPr sz="2400" kern="1200">
                <a:solidFill>
                  <a:schemeClr val="tx1"/>
                </a:solidFill>
                <a:latin typeface="Arial" charset="0"/>
                <a:ea typeface="+mn-ea"/>
                <a:cs typeface="Arial" charset="0"/>
              </a:defRPr>
            </a:lvl2pPr>
            <a:lvl3pPr marL="914400" algn="l" rtl="0" fontAlgn="base">
              <a:spcBef>
                <a:spcPct val="0"/>
              </a:spcBef>
              <a:spcAft>
                <a:spcPct val="0"/>
              </a:spcAft>
              <a:defRPr sz="2400" kern="1200">
                <a:solidFill>
                  <a:schemeClr val="tx1"/>
                </a:solidFill>
                <a:latin typeface="Arial" charset="0"/>
                <a:ea typeface="+mn-ea"/>
                <a:cs typeface="Arial" charset="0"/>
              </a:defRPr>
            </a:lvl3pPr>
            <a:lvl4pPr marL="1371600" algn="l" rtl="0" fontAlgn="base">
              <a:spcBef>
                <a:spcPct val="0"/>
              </a:spcBef>
              <a:spcAft>
                <a:spcPct val="0"/>
              </a:spcAft>
              <a:defRPr sz="2400" kern="1200">
                <a:solidFill>
                  <a:schemeClr val="tx1"/>
                </a:solidFill>
                <a:latin typeface="Arial" charset="0"/>
                <a:ea typeface="+mn-ea"/>
                <a:cs typeface="Arial" charset="0"/>
              </a:defRPr>
            </a:lvl4pPr>
            <a:lvl5pPr marL="1828800" algn="l" rtl="0" fontAlgn="base">
              <a:spcBef>
                <a:spcPct val="0"/>
              </a:spcBef>
              <a:spcAft>
                <a:spcPct val="0"/>
              </a:spcAft>
              <a:defRPr sz="2400" kern="1200">
                <a:solidFill>
                  <a:schemeClr val="tx1"/>
                </a:solidFill>
                <a:latin typeface="Arial" charset="0"/>
                <a:ea typeface="+mn-ea"/>
                <a:cs typeface="Arial" charset="0"/>
              </a:defRPr>
            </a:lvl5pPr>
            <a:lvl6pPr marL="2286000" algn="l" defTabSz="914400" rtl="0" eaLnBrk="1" latinLnBrk="0" hangingPunct="1">
              <a:defRPr sz="2400" kern="1200">
                <a:solidFill>
                  <a:schemeClr val="tx1"/>
                </a:solidFill>
                <a:latin typeface="Arial" charset="0"/>
                <a:ea typeface="+mn-ea"/>
                <a:cs typeface="Arial" charset="0"/>
              </a:defRPr>
            </a:lvl6pPr>
            <a:lvl7pPr marL="2743200" algn="l" defTabSz="914400" rtl="0" eaLnBrk="1" latinLnBrk="0" hangingPunct="1">
              <a:defRPr sz="2400" kern="1200">
                <a:solidFill>
                  <a:schemeClr val="tx1"/>
                </a:solidFill>
                <a:latin typeface="Arial" charset="0"/>
                <a:ea typeface="+mn-ea"/>
                <a:cs typeface="Arial" charset="0"/>
              </a:defRPr>
            </a:lvl7pPr>
            <a:lvl8pPr marL="3200400" algn="l" defTabSz="914400" rtl="0" eaLnBrk="1" latinLnBrk="0" hangingPunct="1">
              <a:defRPr sz="2400" kern="1200">
                <a:solidFill>
                  <a:schemeClr val="tx1"/>
                </a:solidFill>
                <a:latin typeface="Arial" charset="0"/>
                <a:ea typeface="+mn-ea"/>
                <a:cs typeface="Arial" charset="0"/>
              </a:defRPr>
            </a:lvl8pPr>
            <a:lvl9pPr marL="3657600" algn="l" defTabSz="914400" rtl="0" eaLnBrk="1" latinLnBrk="0" hangingPunct="1">
              <a:defRPr sz="2400" kern="1200">
                <a:solidFill>
                  <a:schemeClr val="tx1"/>
                </a:solidFill>
                <a:latin typeface="Arial" charset="0"/>
                <a:ea typeface="+mn-ea"/>
                <a:cs typeface="Arial" charset="0"/>
              </a:defRPr>
            </a:lvl9pPr>
          </a:lstStyle>
          <a:p>
            <a:pPr algn="ctr" eaLnBrk="0" hangingPunct="0">
              <a:spcAft>
                <a:spcPts val="1400"/>
              </a:spcAft>
            </a:pPr>
            <a:r>
              <a:rPr lang="fr-CA" sz="2000" b="1" i="1">
                <a:solidFill>
                  <a:srgbClr val="00AB66"/>
                </a:solidFill>
                <a:latin typeface="Palatino Linotype" pitchFamily="18" charset="0"/>
              </a:rPr>
              <a:t>Réduire les doses </a:t>
            </a:r>
            <a:br>
              <a:rPr lang="fr-CA" sz="2000" b="1" i="1">
                <a:solidFill>
                  <a:srgbClr val="00AB66"/>
                </a:solidFill>
                <a:latin typeface="Palatino Linotype" pitchFamily="18" charset="0"/>
              </a:rPr>
            </a:br>
            <a:r>
              <a:rPr lang="fr-CA" sz="2000" b="1" i="1">
                <a:solidFill>
                  <a:srgbClr val="00AB66"/>
                </a:solidFill>
                <a:latin typeface="Palatino Linotype" pitchFamily="18" charset="0"/>
              </a:rPr>
              <a:t>aux patients</a:t>
            </a:r>
            <a:br>
              <a:rPr lang="fr-CA" sz="2000" b="1" i="1">
                <a:solidFill>
                  <a:srgbClr val="00AB66"/>
                </a:solidFill>
                <a:latin typeface="Palatino Linotype" pitchFamily="18" charset="0"/>
              </a:rPr>
            </a:br>
            <a:r>
              <a:rPr lang="fr-CA" sz="2000" b="1" i="1">
                <a:solidFill>
                  <a:srgbClr val="00AB66"/>
                </a:solidFill>
                <a:latin typeface="Palatino Linotype" pitchFamily="18" charset="0"/>
              </a:rPr>
              <a:t>sans affecter la </a:t>
            </a:r>
            <a:br>
              <a:rPr lang="fr-CA" sz="2000" b="1" i="1">
                <a:solidFill>
                  <a:srgbClr val="00AB66"/>
                </a:solidFill>
                <a:latin typeface="Palatino Linotype" pitchFamily="18" charset="0"/>
              </a:rPr>
            </a:br>
            <a:r>
              <a:rPr lang="fr-CA" sz="2000" b="1" i="1">
                <a:solidFill>
                  <a:srgbClr val="00AB66"/>
                </a:solidFill>
                <a:latin typeface="Palatino Linotype" pitchFamily="18" charset="0"/>
              </a:rPr>
              <a:t>qualité diagnostique </a:t>
            </a:r>
            <a:br>
              <a:rPr lang="fr-CA" sz="2000" b="1" i="1">
                <a:solidFill>
                  <a:srgbClr val="00AB66"/>
                </a:solidFill>
                <a:latin typeface="Palatino Linotype" pitchFamily="18" charset="0"/>
              </a:rPr>
            </a:br>
            <a:r>
              <a:rPr lang="fr-CA" sz="2000" b="1" i="1">
                <a:solidFill>
                  <a:srgbClr val="00AB66"/>
                </a:solidFill>
                <a:latin typeface="Palatino Linotype" pitchFamily="18" charset="0"/>
              </a:rPr>
              <a:t>des images </a:t>
            </a:r>
            <a:endParaRPr lang="fr-CA" sz="20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1019175</xdr:colOff>
      <xdr:row>16</xdr:row>
      <xdr:rowOff>428625</xdr:rowOff>
    </xdr:from>
    <xdr:to>
      <xdr:col>2</xdr:col>
      <xdr:colOff>6067425</xdr:colOff>
      <xdr:row>16</xdr:row>
      <xdr:rowOff>4419600</xdr:rowOff>
    </xdr:to>
    <xdr:pic>
      <xdr:nvPicPr>
        <xdr:cNvPr id="307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5229225" y="12201525"/>
          <a:ext cx="5048250" cy="3990975"/>
        </a:xfrm>
        <a:prstGeom prst="rect">
          <a:avLst/>
        </a:prstGeom>
        <a:noFill/>
        <a:ln w="9525">
          <a:noFill/>
          <a:miter lim="800000"/>
          <a:headEnd/>
          <a:tailEnd/>
        </a:ln>
      </xdr:spPr>
    </xdr:pic>
    <xdr:clientData/>
  </xdr:twoCellAnchor>
  <xdr:twoCellAnchor editAs="oneCell">
    <xdr:from>
      <xdr:col>2</xdr:col>
      <xdr:colOff>685800</xdr:colOff>
      <xdr:row>17</xdr:row>
      <xdr:rowOff>523875</xdr:rowOff>
    </xdr:from>
    <xdr:to>
      <xdr:col>2</xdr:col>
      <xdr:colOff>3876675</xdr:colOff>
      <xdr:row>17</xdr:row>
      <xdr:rowOff>3743325</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895850" y="17116425"/>
          <a:ext cx="3190875" cy="3219450"/>
        </a:xfrm>
        <a:prstGeom prst="rect">
          <a:avLst/>
        </a:prstGeom>
        <a:noFill/>
        <a:ln w="9525">
          <a:noFill/>
          <a:miter lim="800000"/>
          <a:headEnd/>
          <a:tailEnd/>
        </a:ln>
      </xdr:spPr>
    </xdr:pic>
    <xdr:clientData/>
  </xdr:twoCellAnchor>
  <xdr:twoCellAnchor editAs="oneCell">
    <xdr:from>
      <xdr:col>2</xdr:col>
      <xdr:colOff>5381625</xdr:colOff>
      <xdr:row>17</xdr:row>
      <xdr:rowOff>561975</xdr:rowOff>
    </xdr:from>
    <xdr:to>
      <xdr:col>2</xdr:col>
      <xdr:colOff>8591550</xdr:colOff>
      <xdr:row>17</xdr:row>
      <xdr:rowOff>3781425</xdr:rowOff>
    </xdr:to>
    <xdr:pic>
      <xdr:nvPicPr>
        <xdr:cNvPr id="30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9591675" y="17154525"/>
          <a:ext cx="3209925" cy="3219450"/>
        </a:xfrm>
        <a:prstGeom prst="rect">
          <a:avLst/>
        </a:prstGeom>
        <a:noFill/>
        <a:ln w="9525">
          <a:noFill/>
          <a:miter lim="800000"/>
          <a:headEnd/>
          <a:tailEnd/>
        </a:ln>
      </xdr:spPr>
    </xdr:pic>
    <xdr:clientData/>
  </xdr:twoCellAnchor>
  <xdr:twoCellAnchor>
    <xdr:from>
      <xdr:col>2</xdr:col>
      <xdr:colOff>1277938</xdr:colOff>
      <xdr:row>17</xdr:row>
      <xdr:rowOff>1792288</xdr:rowOff>
    </xdr:from>
    <xdr:to>
      <xdr:col>2</xdr:col>
      <xdr:colOff>3553533</xdr:colOff>
      <xdr:row>17</xdr:row>
      <xdr:rowOff>2179574</xdr:rowOff>
    </xdr:to>
    <xdr:sp macro="" textlink="">
      <xdr:nvSpPr>
        <xdr:cNvPr id="145" name="ZoneTexte 2"/>
        <xdr:cNvSpPr txBox="1"/>
      </xdr:nvSpPr>
      <xdr:spPr>
        <a:xfrm>
          <a:off x="5480144" y="18376994"/>
          <a:ext cx="2275595" cy="387286"/>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2000" b="1">
              <a:solidFill>
                <a:srgbClr val="FF0000"/>
              </a:solidFill>
            </a:rPr>
            <a:t>TG18-UN10</a:t>
          </a:r>
        </a:p>
      </xdr:txBody>
    </xdr:sp>
    <xdr:clientData/>
  </xdr:twoCellAnchor>
  <xdr:twoCellAnchor>
    <xdr:from>
      <xdr:col>2</xdr:col>
      <xdr:colOff>6080497</xdr:colOff>
      <xdr:row>17</xdr:row>
      <xdr:rowOff>1809692</xdr:rowOff>
    </xdr:from>
    <xdr:to>
      <xdr:col>2</xdr:col>
      <xdr:colOff>8356092</xdr:colOff>
      <xdr:row>17</xdr:row>
      <xdr:rowOff>2196978</xdr:rowOff>
    </xdr:to>
    <xdr:sp macro="" textlink="">
      <xdr:nvSpPr>
        <xdr:cNvPr id="146" name="ZoneTexte 9"/>
        <xdr:cNvSpPr txBox="1"/>
      </xdr:nvSpPr>
      <xdr:spPr>
        <a:xfrm>
          <a:off x="10282703" y="18394398"/>
          <a:ext cx="2275595" cy="387286"/>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2000" b="1">
              <a:solidFill>
                <a:srgbClr val="FF0000"/>
              </a:solidFill>
            </a:rPr>
            <a:t>TG18-UN80</a:t>
          </a:r>
        </a:p>
      </xdr:txBody>
    </xdr:sp>
    <xdr:clientData/>
  </xdr:twoCellAnchor>
  <xdr:twoCellAnchor editAs="oneCell">
    <xdr:from>
      <xdr:col>2</xdr:col>
      <xdr:colOff>352425</xdr:colOff>
      <xdr:row>19</xdr:row>
      <xdr:rowOff>323850</xdr:rowOff>
    </xdr:from>
    <xdr:to>
      <xdr:col>2</xdr:col>
      <xdr:colOff>2095500</xdr:colOff>
      <xdr:row>19</xdr:row>
      <xdr:rowOff>2009775</xdr:rowOff>
    </xdr:to>
    <xdr:pic>
      <xdr:nvPicPr>
        <xdr:cNvPr id="3078" name="Picture 2"/>
        <xdr:cNvPicPr preferRelativeResize="0">
          <a:picLocks noChangeArrowheads="1"/>
        </xdr:cNvPicPr>
      </xdr:nvPicPr>
      <xdr:blipFill>
        <a:blip xmlns:r="http://schemas.openxmlformats.org/officeDocument/2006/relationships" r:embed="rId4" cstate="print"/>
        <a:srcRect/>
        <a:stretch>
          <a:fillRect/>
        </a:stretch>
      </xdr:blipFill>
      <xdr:spPr bwMode="auto">
        <a:xfrm>
          <a:off x="4562475" y="25546050"/>
          <a:ext cx="1743075" cy="1685925"/>
        </a:xfrm>
        <a:prstGeom prst="rect">
          <a:avLst/>
        </a:prstGeom>
        <a:noFill/>
        <a:ln w="9525">
          <a:noFill/>
          <a:miter lim="800000"/>
          <a:headEnd/>
          <a:tailEnd/>
        </a:ln>
      </xdr:spPr>
    </xdr:pic>
    <xdr:clientData/>
  </xdr:twoCellAnchor>
  <xdr:twoCellAnchor editAs="oneCell">
    <xdr:from>
      <xdr:col>2</xdr:col>
      <xdr:colOff>3552825</xdr:colOff>
      <xdr:row>19</xdr:row>
      <xdr:rowOff>304800</xdr:rowOff>
    </xdr:from>
    <xdr:to>
      <xdr:col>2</xdr:col>
      <xdr:colOff>5276850</xdr:colOff>
      <xdr:row>19</xdr:row>
      <xdr:rowOff>1990725</xdr:rowOff>
    </xdr:to>
    <xdr:pic>
      <xdr:nvPicPr>
        <xdr:cNvPr id="3079" name="Picture 2"/>
        <xdr:cNvPicPr preferRelativeResize="0">
          <a:picLocks noChangeArrowheads="1"/>
        </xdr:cNvPicPr>
      </xdr:nvPicPr>
      <xdr:blipFill>
        <a:blip xmlns:r="http://schemas.openxmlformats.org/officeDocument/2006/relationships" r:embed="rId5" cstate="print"/>
        <a:srcRect/>
        <a:stretch>
          <a:fillRect/>
        </a:stretch>
      </xdr:blipFill>
      <xdr:spPr bwMode="auto">
        <a:xfrm>
          <a:off x="7762875" y="25527000"/>
          <a:ext cx="1724025" cy="1685925"/>
        </a:xfrm>
        <a:prstGeom prst="rect">
          <a:avLst/>
        </a:prstGeom>
        <a:noFill/>
        <a:ln w="9525">
          <a:noFill/>
          <a:miter lim="800000"/>
          <a:headEnd/>
          <a:tailEnd/>
        </a:ln>
      </xdr:spPr>
    </xdr:pic>
    <xdr:clientData/>
  </xdr:twoCellAnchor>
  <xdr:twoCellAnchor editAs="oneCell">
    <xdr:from>
      <xdr:col>2</xdr:col>
      <xdr:colOff>3667125</xdr:colOff>
      <xdr:row>19</xdr:row>
      <xdr:rowOff>2943225</xdr:rowOff>
    </xdr:from>
    <xdr:to>
      <xdr:col>2</xdr:col>
      <xdr:colOff>5381625</xdr:colOff>
      <xdr:row>19</xdr:row>
      <xdr:rowOff>4629150</xdr:rowOff>
    </xdr:to>
    <xdr:pic>
      <xdr:nvPicPr>
        <xdr:cNvPr id="3080" name="Picture 5"/>
        <xdr:cNvPicPr preferRelativeResize="0">
          <a:picLocks noChangeArrowheads="1"/>
        </xdr:cNvPicPr>
      </xdr:nvPicPr>
      <xdr:blipFill>
        <a:blip xmlns:r="http://schemas.openxmlformats.org/officeDocument/2006/relationships" r:embed="rId6" cstate="print"/>
        <a:srcRect/>
        <a:stretch>
          <a:fillRect/>
        </a:stretch>
      </xdr:blipFill>
      <xdr:spPr bwMode="auto">
        <a:xfrm>
          <a:off x="7877175" y="28165425"/>
          <a:ext cx="1714500" cy="1685925"/>
        </a:xfrm>
        <a:prstGeom prst="rect">
          <a:avLst/>
        </a:prstGeom>
        <a:noFill/>
        <a:ln w="9525">
          <a:noFill/>
          <a:miter lim="800000"/>
          <a:headEnd/>
          <a:tailEnd/>
        </a:ln>
      </xdr:spPr>
    </xdr:pic>
    <xdr:clientData/>
  </xdr:twoCellAnchor>
  <xdr:twoCellAnchor editAs="oneCell">
    <xdr:from>
      <xdr:col>2</xdr:col>
      <xdr:colOff>7143750</xdr:colOff>
      <xdr:row>19</xdr:row>
      <xdr:rowOff>2924175</xdr:rowOff>
    </xdr:from>
    <xdr:to>
      <xdr:col>2</xdr:col>
      <xdr:colOff>8867775</xdr:colOff>
      <xdr:row>19</xdr:row>
      <xdr:rowOff>4610100</xdr:rowOff>
    </xdr:to>
    <xdr:pic>
      <xdr:nvPicPr>
        <xdr:cNvPr id="3081" name="Picture 6"/>
        <xdr:cNvPicPr preferRelativeResize="0">
          <a:picLocks noChangeArrowheads="1"/>
        </xdr:cNvPicPr>
      </xdr:nvPicPr>
      <xdr:blipFill>
        <a:blip xmlns:r="http://schemas.openxmlformats.org/officeDocument/2006/relationships" r:embed="rId7" cstate="print"/>
        <a:srcRect/>
        <a:stretch>
          <a:fillRect/>
        </a:stretch>
      </xdr:blipFill>
      <xdr:spPr bwMode="auto">
        <a:xfrm>
          <a:off x="11353800" y="28146375"/>
          <a:ext cx="1724025" cy="1685925"/>
        </a:xfrm>
        <a:prstGeom prst="rect">
          <a:avLst/>
        </a:prstGeom>
        <a:noFill/>
        <a:ln w="9525">
          <a:noFill/>
          <a:miter lim="800000"/>
          <a:headEnd/>
          <a:tailEnd/>
        </a:ln>
      </xdr:spPr>
    </xdr:pic>
    <xdr:clientData/>
  </xdr:twoCellAnchor>
  <xdr:twoCellAnchor editAs="oneCell">
    <xdr:from>
      <xdr:col>2</xdr:col>
      <xdr:colOff>6877050</xdr:colOff>
      <xdr:row>19</xdr:row>
      <xdr:rowOff>304800</xdr:rowOff>
    </xdr:from>
    <xdr:to>
      <xdr:col>2</xdr:col>
      <xdr:colOff>8610600</xdr:colOff>
      <xdr:row>19</xdr:row>
      <xdr:rowOff>2028825</xdr:rowOff>
    </xdr:to>
    <xdr:pic>
      <xdr:nvPicPr>
        <xdr:cNvPr id="3082" name="Picture 3"/>
        <xdr:cNvPicPr preferRelativeResize="0">
          <a:picLocks noChangeArrowheads="1"/>
        </xdr:cNvPicPr>
      </xdr:nvPicPr>
      <xdr:blipFill>
        <a:blip xmlns:r="http://schemas.openxmlformats.org/officeDocument/2006/relationships" r:embed="rId8" cstate="print"/>
        <a:srcRect/>
        <a:stretch>
          <a:fillRect/>
        </a:stretch>
      </xdr:blipFill>
      <xdr:spPr bwMode="auto">
        <a:xfrm>
          <a:off x="11087100" y="25527000"/>
          <a:ext cx="1733550" cy="1724025"/>
        </a:xfrm>
        <a:prstGeom prst="rect">
          <a:avLst/>
        </a:prstGeom>
        <a:noFill/>
        <a:ln w="9525">
          <a:noFill/>
          <a:miter lim="800000"/>
          <a:headEnd/>
          <a:tailEnd/>
        </a:ln>
      </xdr:spPr>
    </xdr:pic>
    <xdr:clientData/>
  </xdr:twoCellAnchor>
  <xdr:twoCellAnchor editAs="oneCell">
    <xdr:from>
      <xdr:col>2</xdr:col>
      <xdr:colOff>352425</xdr:colOff>
      <xdr:row>19</xdr:row>
      <xdr:rowOff>2924175</xdr:rowOff>
    </xdr:from>
    <xdr:to>
      <xdr:col>2</xdr:col>
      <xdr:colOff>2085975</xdr:colOff>
      <xdr:row>19</xdr:row>
      <xdr:rowOff>4648200</xdr:rowOff>
    </xdr:to>
    <xdr:pic>
      <xdr:nvPicPr>
        <xdr:cNvPr id="3083" name="Picture 4"/>
        <xdr:cNvPicPr preferRelativeResize="0">
          <a:picLocks noChangeArrowheads="1"/>
        </xdr:cNvPicPr>
      </xdr:nvPicPr>
      <xdr:blipFill>
        <a:blip xmlns:r="http://schemas.openxmlformats.org/officeDocument/2006/relationships" r:embed="rId9" cstate="print"/>
        <a:srcRect/>
        <a:stretch>
          <a:fillRect/>
        </a:stretch>
      </xdr:blipFill>
      <xdr:spPr bwMode="auto">
        <a:xfrm>
          <a:off x="4562475" y="28146375"/>
          <a:ext cx="1733550" cy="1724025"/>
        </a:xfrm>
        <a:prstGeom prst="rect">
          <a:avLst/>
        </a:prstGeom>
        <a:noFill/>
        <a:ln w="9525">
          <a:noFill/>
          <a:miter lim="800000"/>
          <a:headEnd/>
          <a:tailEnd/>
        </a:ln>
      </xdr:spPr>
    </xdr:pic>
    <xdr:clientData/>
  </xdr:twoCellAnchor>
  <xdr:twoCellAnchor>
    <xdr:from>
      <xdr:col>2</xdr:col>
      <xdr:colOff>571500</xdr:colOff>
      <xdr:row>19</xdr:row>
      <xdr:rowOff>1560958</xdr:rowOff>
    </xdr:from>
    <xdr:to>
      <xdr:col>2</xdr:col>
      <xdr:colOff>2095500</xdr:colOff>
      <xdr:row>19</xdr:row>
      <xdr:rowOff>1935099</xdr:rowOff>
    </xdr:to>
    <xdr:sp macro="" textlink="">
      <xdr:nvSpPr>
        <xdr:cNvPr id="165" name="ZoneTexte 13"/>
        <xdr:cNvSpPr txBox="1"/>
      </xdr:nvSpPr>
      <xdr:spPr>
        <a:xfrm>
          <a:off x="4773706" y="26774193"/>
          <a:ext cx="1524000"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TG18-LN01</a:t>
          </a:r>
        </a:p>
      </xdr:txBody>
    </xdr:sp>
    <xdr:clientData/>
  </xdr:twoCellAnchor>
  <xdr:twoCellAnchor>
    <xdr:from>
      <xdr:col>2</xdr:col>
      <xdr:colOff>3750018</xdr:colOff>
      <xdr:row>19</xdr:row>
      <xdr:rowOff>1538288</xdr:rowOff>
    </xdr:from>
    <xdr:to>
      <xdr:col>2</xdr:col>
      <xdr:colOff>5095875</xdr:colOff>
      <xdr:row>19</xdr:row>
      <xdr:rowOff>1912429</xdr:rowOff>
    </xdr:to>
    <xdr:sp macro="" textlink="">
      <xdr:nvSpPr>
        <xdr:cNvPr id="166" name="ZoneTexte 14"/>
        <xdr:cNvSpPr txBox="1"/>
      </xdr:nvSpPr>
      <xdr:spPr>
        <a:xfrm>
          <a:off x="7952224" y="26751523"/>
          <a:ext cx="1345857"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TG18-LN04</a:t>
          </a:r>
        </a:p>
      </xdr:txBody>
    </xdr:sp>
    <xdr:clientData/>
  </xdr:twoCellAnchor>
  <xdr:twoCellAnchor>
    <xdr:from>
      <xdr:col>2</xdr:col>
      <xdr:colOff>7002591</xdr:colOff>
      <xdr:row>19</xdr:row>
      <xdr:rowOff>1598878</xdr:rowOff>
    </xdr:from>
    <xdr:to>
      <xdr:col>2</xdr:col>
      <xdr:colOff>8477250</xdr:colOff>
      <xdr:row>19</xdr:row>
      <xdr:rowOff>1973019</xdr:rowOff>
    </xdr:to>
    <xdr:sp macro="" textlink="">
      <xdr:nvSpPr>
        <xdr:cNvPr id="167" name="ZoneTexte 15"/>
        <xdr:cNvSpPr txBox="1"/>
      </xdr:nvSpPr>
      <xdr:spPr>
        <a:xfrm>
          <a:off x="11204797" y="26812113"/>
          <a:ext cx="1474659"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TG18-LN08</a:t>
          </a:r>
        </a:p>
      </xdr:txBody>
    </xdr:sp>
    <xdr:clientData/>
  </xdr:twoCellAnchor>
  <xdr:twoCellAnchor>
    <xdr:from>
      <xdr:col>2</xdr:col>
      <xdr:colOff>619129</xdr:colOff>
      <xdr:row>19</xdr:row>
      <xdr:rowOff>4244927</xdr:rowOff>
    </xdr:from>
    <xdr:to>
      <xdr:col>2</xdr:col>
      <xdr:colOff>2262191</xdr:colOff>
      <xdr:row>19</xdr:row>
      <xdr:rowOff>4619068</xdr:rowOff>
    </xdr:to>
    <xdr:sp macro="" textlink="">
      <xdr:nvSpPr>
        <xdr:cNvPr id="168" name="ZoneTexte 16"/>
        <xdr:cNvSpPr txBox="1"/>
      </xdr:nvSpPr>
      <xdr:spPr>
        <a:xfrm>
          <a:off x="4821335" y="29458162"/>
          <a:ext cx="1643062"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TG18-LN12</a:t>
          </a:r>
        </a:p>
      </xdr:txBody>
    </xdr:sp>
    <xdr:clientData/>
  </xdr:twoCellAnchor>
  <xdr:twoCellAnchor>
    <xdr:from>
      <xdr:col>2</xdr:col>
      <xdr:colOff>3860907</xdr:colOff>
      <xdr:row>19</xdr:row>
      <xdr:rowOff>4264624</xdr:rowOff>
    </xdr:from>
    <xdr:to>
      <xdr:col>2</xdr:col>
      <xdr:colOff>5381628</xdr:colOff>
      <xdr:row>19</xdr:row>
      <xdr:rowOff>4638765</xdr:rowOff>
    </xdr:to>
    <xdr:sp macro="" textlink="">
      <xdr:nvSpPr>
        <xdr:cNvPr id="169" name="ZoneTexte 17"/>
        <xdr:cNvSpPr txBox="1"/>
      </xdr:nvSpPr>
      <xdr:spPr>
        <a:xfrm>
          <a:off x="8063113" y="29477859"/>
          <a:ext cx="1520721"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TG18-LN15</a:t>
          </a:r>
        </a:p>
      </xdr:txBody>
    </xdr:sp>
    <xdr:clientData/>
  </xdr:twoCellAnchor>
  <xdr:twoCellAnchor>
    <xdr:from>
      <xdr:col>2</xdr:col>
      <xdr:colOff>7407407</xdr:colOff>
      <xdr:row>19</xdr:row>
      <xdr:rowOff>4196194</xdr:rowOff>
    </xdr:from>
    <xdr:to>
      <xdr:col>2</xdr:col>
      <xdr:colOff>8953504</xdr:colOff>
      <xdr:row>19</xdr:row>
      <xdr:rowOff>4570335</xdr:rowOff>
    </xdr:to>
    <xdr:sp macro="" textlink="">
      <xdr:nvSpPr>
        <xdr:cNvPr id="170" name="ZoneTexte 18"/>
        <xdr:cNvSpPr txBox="1"/>
      </xdr:nvSpPr>
      <xdr:spPr>
        <a:xfrm>
          <a:off x="11609613" y="29409429"/>
          <a:ext cx="1546097" cy="374141"/>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1800">
              <a:solidFill>
                <a:srgbClr val="FF0000"/>
              </a:solidFill>
              <a:latin typeface="Calibri" pitchFamily="34" charset="0"/>
              <a:cs typeface="Calibri" pitchFamily="34" charset="0"/>
            </a:rPr>
            <a:t>TG18-LN18</a:t>
          </a:r>
        </a:p>
      </xdr:txBody>
    </xdr:sp>
    <xdr:clientData/>
  </xdr:twoCellAnchor>
  <xdr:twoCellAnchor>
    <xdr:from>
      <xdr:col>2</xdr:col>
      <xdr:colOff>2476500</xdr:colOff>
      <xdr:row>19</xdr:row>
      <xdr:rowOff>1223962</xdr:rowOff>
    </xdr:from>
    <xdr:to>
      <xdr:col>2</xdr:col>
      <xdr:colOff>3448500</xdr:colOff>
      <xdr:row>19</xdr:row>
      <xdr:rowOff>1223962</xdr:rowOff>
    </xdr:to>
    <xdr:cxnSp macro="">
      <xdr:nvCxnSpPr>
        <xdr:cNvPr id="172" name="Connecteur droit 171"/>
        <xdr:cNvCxnSpPr/>
      </xdr:nvCxnSpPr>
      <xdr:spPr>
        <a:xfrm>
          <a:off x="6262688" y="27479625"/>
          <a:ext cx="972000" cy="1"/>
        </a:xfrm>
        <a:prstGeom prst="line">
          <a:avLst/>
        </a:prstGeom>
        <a:ln w="381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5500803</xdr:colOff>
      <xdr:row>19</xdr:row>
      <xdr:rowOff>1238276</xdr:rowOff>
    </xdr:from>
    <xdr:to>
      <xdr:col>2</xdr:col>
      <xdr:colOff>6472803</xdr:colOff>
      <xdr:row>19</xdr:row>
      <xdr:rowOff>1238277</xdr:rowOff>
    </xdr:to>
    <xdr:cxnSp macro="">
      <xdr:nvCxnSpPr>
        <xdr:cNvPr id="174" name="Connecteur droit 173"/>
        <xdr:cNvCxnSpPr/>
      </xdr:nvCxnSpPr>
      <xdr:spPr>
        <a:xfrm>
          <a:off x="9286991" y="27503464"/>
          <a:ext cx="972000" cy="1"/>
        </a:xfrm>
        <a:prstGeom prst="line">
          <a:avLst/>
        </a:prstGeom>
        <a:ln w="381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2309861</xdr:colOff>
      <xdr:row>19</xdr:row>
      <xdr:rowOff>3714828</xdr:rowOff>
    </xdr:from>
    <xdr:to>
      <xdr:col>2</xdr:col>
      <xdr:colOff>3281861</xdr:colOff>
      <xdr:row>19</xdr:row>
      <xdr:rowOff>3714829</xdr:rowOff>
    </xdr:to>
    <xdr:cxnSp macro="">
      <xdr:nvCxnSpPr>
        <xdr:cNvPr id="175" name="Connecteur droit 174"/>
        <xdr:cNvCxnSpPr/>
      </xdr:nvCxnSpPr>
      <xdr:spPr>
        <a:xfrm>
          <a:off x="6096049" y="29980016"/>
          <a:ext cx="972000" cy="1"/>
        </a:xfrm>
        <a:prstGeom prst="line">
          <a:avLst/>
        </a:prstGeom>
        <a:ln w="381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5738933</xdr:colOff>
      <xdr:row>19</xdr:row>
      <xdr:rowOff>3819605</xdr:rowOff>
    </xdr:from>
    <xdr:to>
      <xdr:col>2</xdr:col>
      <xdr:colOff>6710933</xdr:colOff>
      <xdr:row>19</xdr:row>
      <xdr:rowOff>3819606</xdr:rowOff>
    </xdr:to>
    <xdr:cxnSp macro="">
      <xdr:nvCxnSpPr>
        <xdr:cNvPr id="176" name="Connecteur droit 175"/>
        <xdr:cNvCxnSpPr/>
      </xdr:nvCxnSpPr>
      <xdr:spPr>
        <a:xfrm>
          <a:off x="9525121" y="30075268"/>
          <a:ext cx="972000" cy="1"/>
        </a:xfrm>
        <a:prstGeom prst="line">
          <a:avLst/>
        </a:prstGeom>
        <a:ln w="381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685800</xdr:colOff>
      <xdr:row>15</xdr:row>
      <xdr:rowOff>161925</xdr:rowOff>
    </xdr:from>
    <xdr:to>
      <xdr:col>2</xdr:col>
      <xdr:colOff>9439275</xdr:colOff>
      <xdr:row>15</xdr:row>
      <xdr:rowOff>4857750</xdr:rowOff>
    </xdr:to>
    <xdr:grpSp>
      <xdr:nvGrpSpPr>
        <xdr:cNvPr id="3094" name="Groupe 1"/>
        <xdr:cNvGrpSpPr>
          <a:grpSpLocks/>
        </xdr:cNvGrpSpPr>
      </xdr:nvGrpSpPr>
      <xdr:grpSpPr bwMode="auto">
        <a:xfrm>
          <a:off x="4888006" y="6736043"/>
          <a:ext cx="8753475" cy="4695825"/>
          <a:chOff x="8181686" y="95250"/>
          <a:chExt cx="7974157" cy="4836571"/>
        </a:xfrm>
      </xdr:grpSpPr>
      <xdr:grpSp>
        <xdr:nvGrpSpPr>
          <xdr:cNvPr id="3112" name="Groupe 54"/>
          <xdr:cNvGrpSpPr>
            <a:grpSpLocks/>
          </xdr:cNvGrpSpPr>
        </xdr:nvGrpSpPr>
        <xdr:grpSpPr bwMode="auto">
          <a:xfrm>
            <a:off x="8181686" y="95250"/>
            <a:ext cx="7974157" cy="4836571"/>
            <a:chOff x="8024812" y="92868"/>
            <a:chExt cx="7953376" cy="4995862"/>
          </a:xfrm>
        </xdr:grpSpPr>
        <xdr:pic>
          <xdr:nvPicPr>
            <xdr:cNvPr id="3115" name="Image 1" descr="TG18-QC-1k-01"/>
            <xdr:cNvPicPr>
              <a:picLocks noChangeAspect="1" noChangeArrowheads="1"/>
            </xdr:cNvPicPr>
          </xdr:nvPicPr>
          <xdr:blipFill>
            <a:blip xmlns:r="http://schemas.openxmlformats.org/officeDocument/2006/relationships" r:embed="rId10" cstate="print"/>
            <a:srcRect/>
            <a:stretch>
              <a:fillRect/>
            </a:stretch>
          </xdr:blipFill>
          <xdr:spPr bwMode="auto">
            <a:xfrm>
              <a:off x="8024812" y="654843"/>
              <a:ext cx="4441032" cy="4433887"/>
            </a:xfrm>
            <a:prstGeom prst="rect">
              <a:avLst/>
            </a:prstGeom>
            <a:noFill/>
            <a:ln w="9525">
              <a:noFill/>
              <a:miter lim="800000"/>
              <a:headEnd/>
              <a:tailEnd/>
            </a:ln>
          </xdr:spPr>
        </xdr:pic>
        <xdr:sp macro="" textlink="">
          <xdr:nvSpPr>
            <xdr:cNvPr id="58" name="Rectangle 4401"/>
            <xdr:cNvSpPr>
              <a:spLocks noChangeArrowheads="1"/>
            </xdr:cNvSpPr>
          </xdr:nvSpPr>
          <xdr:spPr bwMode="auto">
            <a:xfrm>
              <a:off x="9547983" y="92868"/>
              <a:ext cx="2016471" cy="314141"/>
            </a:xfrm>
            <a:prstGeom prst="rect">
              <a:avLst/>
            </a:prstGeom>
            <a:noFill/>
            <a:ln w="9525">
              <a:solidFill>
                <a:srgbClr val="FF6600"/>
              </a:solidFill>
              <a:miter lim="800000"/>
              <a:headEnd/>
              <a:tailEnd/>
            </a:ln>
          </xdr:spPr>
          <xdr:txBody>
            <a:bodyPr vertOverflow="clip" wrap="square" lIns="91440" tIns="45720" rIns="91440" bIns="45720" anchor="t" upright="1"/>
            <a:lstStyle/>
            <a:p>
              <a:pPr algn="l" rtl="0">
                <a:defRPr sz="1000"/>
              </a:pPr>
              <a:r>
                <a:rPr lang="fr-CA" sz="1100" b="0" i="0" u="none" strike="noStrike" baseline="0">
                  <a:solidFill>
                    <a:srgbClr val="000000"/>
                  </a:solidFill>
                  <a:latin typeface="Calibri" panose="020F0502020204030204" pitchFamily="34" charset="0"/>
                  <a:cs typeface="Calibri" panose="020F0502020204030204" pitchFamily="34" charset="0"/>
                </a:rPr>
                <a:t>Zone 1: Barres de diaphonie</a:t>
              </a:r>
            </a:p>
          </xdr:txBody>
        </xdr:sp>
        <xdr:cxnSp macro="">
          <xdr:nvCxnSpPr>
            <xdr:cNvPr id="59" name="Connecteur droit avec flèche 58"/>
            <xdr:cNvCxnSpPr/>
          </xdr:nvCxnSpPr>
          <xdr:spPr>
            <a:xfrm>
              <a:off x="10430730" y="437410"/>
              <a:ext cx="0" cy="27360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18" name="Oval 4407"/>
            <xdr:cNvSpPr>
              <a:spLocks noChangeArrowheads="1"/>
            </xdr:cNvSpPr>
          </xdr:nvSpPr>
          <xdr:spPr bwMode="auto">
            <a:xfrm>
              <a:off x="11572874" y="4417218"/>
              <a:ext cx="823911" cy="621507"/>
            </a:xfrm>
            <a:prstGeom prst="ellipse">
              <a:avLst/>
            </a:prstGeom>
            <a:noFill/>
            <a:ln w="9525">
              <a:solidFill>
                <a:srgbClr val="800000"/>
              </a:solidFill>
              <a:round/>
              <a:headEnd/>
              <a:tailEnd/>
            </a:ln>
          </xdr:spPr>
        </xdr:sp>
        <xdr:sp macro="" textlink="">
          <xdr:nvSpPr>
            <xdr:cNvPr id="3119" name="Oval 4407"/>
            <xdr:cNvSpPr>
              <a:spLocks noChangeArrowheads="1"/>
            </xdr:cNvSpPr>
          </xdr:nvSpPr>
          <xdr:spPr bwMode="auto">
            <a:xfrm>
              <a:off x="8072437" y="4429125"/>
              <a:ext cx="823911" cy="621507"/>
            </a:xfrm>
            <a:prstGeom prst="ellipse">
              <a:avLst/>
            </a:prstGeom>
            <a:noFill/>
            <a:ln w="9525">
              <a:solidFill>
                <a:srgbClr val="800000"/>
              </a:solidFill>
              <a:round/>
              <a:headEnd/>
              <a:tailEnd/>
            </a:ln>
          </xdr:spPr>
        </xdr:sp>
        <xdr:sp macro="" textlink="">
          <xdr:nvSpPr>
            <xdr:cNvPr id="62" name="Rectangle 4409"/>
            <xdr:cNvSpPr>
              <a:spLocks noChangeArrowheads="1"/>
            </xdr:cNvSpPr>
          </xdr:nvSpPr>
          <xdr:spPr bwMode="auto">
            <a:xfrm>
              <a:off x="12923192" y="781952"/>
              <a:ext cx="2682858" cy="314141"/>
            </a:xfrm>
            <a:prstGeom prst="rect">
              <a:avLst/>
            </a:prstGeom>
            <a:noFill/>
            <a:ln w="9525">
              <a:solidFill>
                <a:srgbClr val="800000"/>
              </a:solidFill>
              <a:miter lim="800000"/>
              <a:headEnd/>
              <a:tailEnd/>
            </a:ln>
            <a:extLst/>
          </xdr:spPr>
          <xdr:txBody>
            <a:bodyPr vertOverflow="clip" wrap="square" lIns="91440" tIns="45720" rIns="91440" bIns="45720" anchor="t" upright="1"/>
            <a:lstStyle/>
            <a:p>
              <a:pPr algn="l" rtl="0">
                <a:lnSpc>
                  <a:spcPts val="1300"/>
                </a:lnSpc>
                <a:defRPr sz="1000"/>
              </a:pPr>
              <a:r>
                <a:rPr lang="fr-CA" sz="1100" b="0" i="0" u="none" strike="noStrike" baseline="0">
                  <a:solidFill>
                    <a:srgbClr val="000000"/>
                  </a:solidFill>
                  <a:latin typeface="Calibri" panose="020F0502020204030204" pitchFamily="34" charset="0"/>
                  <a:cs typeface="Calibri" panose="020F0502020204030204" pitchFamily="34" charset="0"/>
                </a:rPr>
                <a:t>Zones 2 : Motifs Cx et paires de lignes</a:t>
              </a:r>
            </a:p>
          </xdr:txBody>
        </xdr:sp>
        <xdr:sp macro="" textlink="">
          <xdr:nvSpPr>
            <xdr:cNvPr id="3121" name="Oval 4400"/>
            <xdr:cNvSpPr>
              <a:spLocks noChangeArrowheads="1"/>
            </xdr:cNvSpPr>
          </xdr:nvSpPr>
          <xdr:spPr bwMode="auto">
            <a:xfrm>
              <a:off x="8489157" y="1285876"/>
              <a:ext cx="3500437" cy="226218"/>
            </a:xfrm>
            <a:prstGeom prst="ellipse">
              <a:avLst/>
            </a:prstGeom>
            <a:noFill/>
            <a:ln w="9525">
              <a:solidFill>
                <a:srgbClr val="00B0F0"/>
              </a:solidFill>
              <a:round/>
              <a:headEnd/>
              <a:tailEnd/>
            </a:ln>
          </xdr:spPr>
        </xdr:sp>
        <xdr:cxnSp macro="">
          <xdr:nvCxnSpPr>
            <xdr:cNvPr id="64" name="Connecteur droit avec flèche 63"/>
            <xdr:cNvCxnSpPr/>
          </xdr:nvCxnSpPr>
          <xdr:spPr>
            <a:xfrm flipH="1">
              <a:off x="12300076" y="954224"/>
              <a:ext cx="510608" cy="1013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23" name="Oval 4410"/>
            <xdr:cNvSpPr>
              <a:spLocks noChangeArrowheads="1"/>
            </xdr:cNvSpPr>
          </xdr:nvSpPr>
          <xdr:spPr bwMode="auto">
            <a:xfrm>
              <a:off x="11989593" y="1735931"/>
              <a:ext cx="442913" cy="2290763"/>
            </a:xfrm>
            <a:prstGeom prst="ellipse">
              <a:avLst/>
            </a:prstGeom>
            <a:noFill/>
            <a:ln w="9525">
              <a:solidFill>
                <a:srgbClr val="FF00FF"/>
              </a:solidFill>
              <a:round/>
              <a:headEnd/>
              <a:tailEnd/>
            </a:ln>
          </xdr:spPr>
        </xdr:sp>
        <xdr:sp macro="" textlink="">
          <xdr:nvSpPr>
            <xdr:cNvPr id="3124" name="Oval 4411"/>
            <xdr:cNvSpPr>
              <a:spLocks noChangeArrowheads="1"/>
            </xdr:cNvSpPr>
          </xdr:nvSpPr>
          <xdr:spPr bwMode="auto">
            <a:xfrm>
              <a:off x="8034339" y="1700212"/>
              <a:ext cx="457200" cy="2283619"/>
            </a:xfrm>
            <a:prstGeom prst="ellipse">
              <a:avLst/>
            </a:prstGeom>
            <a:noFill/>
            <a:ln w="9525">
              <a:solidFill>
                <a:srgbClr val="FF00FF"/>
              </a:solidFill>
              <a:round/>
              <a:headEnd/>
              <a:tailEnd/>
            </a:ln>
          </xdr:spPr>
        </xdr:sp>
        <xdr:cxnSp macro="">
          <xdr:nvCxnSpPr>
            <xdr:cNvPr id="93" name="Connecteur droit avec flèche 92"/>
            <xdr:cNvCxnSpPr/>
          </xdr:nvCxnSpPr>
          <xdr:spPr>
            <a:xfrm flipH="1">
              <a:off x="12282767" y="2889740"/>
              <a:ext cx="649079"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4" name="Rectangle 4412"/>
            <xdr:cNvSpPr>
              <a:spLocks noChangeArrowheads="1"/>
            </xdr:cNvSpPr>
          </xdr:nvSpPr>
          <xdr:spPr bwMode="auto">
            <a:xfrm>
              <a:off x="12966463" y="2717469"/>
              <a:ext cx="2405918" cy="293874"/>
            </a:xfrm>
            <a:prstGeom prst="rect">
              <a:avLst/>
            </a:prstGeom>
            <a:noFill/>
            <a:ln w="9525">
              <a:solidFill>
                <a:srgbClr val="FF00FF"/>
              </a:solidFill>
              <a:miter lim="800000"/>
              <a:headEnd/>
              <a:tailEnd/>
            </a:ln>
          </xdr:spPr>
          <xdr:txBody>
            <a:bodyPr vertOverflow="clip" wrap="square" lIns="91440" tIns="45720" rIns="91440" bIns="45720" anchor="t" upright="1"/>
            <a:lstStyle/>
            <a:p>
              <a:pPr algn="l" rtl="0">
                <a:lnSpc>
                  <a:spcPts val="1100"/>
                </a:lnSpc>
                <a:defRPr sz="1000"/>
              </a:pPr>
              <a:r>
                <a:rPr lang="fr-CA" sz="1100" b="0" i="0" u="none" strike="noStrike" baseline="0">
                  <a:solidFill>
                    <a:srgbClr val="000000"/>
                  </a:solidFill>
                  <a:latin typeface="Calibri" panose="020F0502020204030204" pitchFamily="34" charset="0"/>
                  <a:cs typeface="Calibri" panose="020F0502020204030204" pitchFamily="34" charset="0"/>
                </a:rPr>
                <a:t>Zones 5 : Rampe de luminance</a:t>
              </a:r>
            </a:p>
          </xdr:txBody>
        </xdr:sp>
        <xdr:sp macro="" textlink="">
          <xdr:nvSpPr>
            <xdr:cNvPr id="3127" name="Oval 4413"/>
            <xdr:cNvSpPr>
              <a:spLocks noChangeArrowheads="1"/>
            </xdr:cNvSpPr>
          </xdr:nvSpPr>
          <xdr:spPr bwMode="auto">
            <a:xfrm>
              <a:off x="11120437" y="1569244"/>
              <a:ext cx="452437" cy="2574131"/>
            </a:xfrm>
            <a:prstGeom prst="ellipse">
              <a:avLst/>
            </a:prstGeom>
            <a:noFill/>
            <a:ln w="9525">
              <a:solidFill>
                <a:srgbClr val="0000FF"/>
              </a:solidFill>
              <a:round/>
              <a:headEnd/>
              <a:tailEnd/>
            </a:ln>
          </xdr:spPr>
        </xdr:sp>
        <xdr:sp macro="" textlink="">
          <xdr:nvSpPr>
            <xdr:cNvPr id="3128" name="Oval 4413"/>
            <xdr:cNvSpPr>
              <a:spLocks noChangeArrowheads="1"/>
            </xdr:cNvSpPr>
          </xdr:nvSpPr>
          <xdr:spPr bwMode="auto">
            <a:xfrm>
              <a:off x="8929688" y="1559718"/>
              <a:ext cx="404811" cy="2574131"/>
            </a:xfrm>
            <a:prstGeom prst="ellipse">
              <a:avLst/>
            </a:prstGeom>
            <a:noFill/>
            <a:ln w="9525">
              <a:solidFill>
                <a:srgbClr val="0000FF"/>
              </a:solidFill>
              <a:round/>
              <a:headEnd/>
              <a:tailEnd/>
            </a:ln>
          </xdr:spPr>
        </xdr:sp>
        <xdr:sp macro="" textlink="">
          <xdr:nvSpPr>
            <xdr:cNvPr id="3129" name="Oval 4433"/>
            <xdr:cNvSpPr>
              <a:spLocks noChangeArrowheads="1"/>
            </xdr:cNvSpPr>
          </xdr:nvSpPr>
          <xdr:spPr bwMode="auto">
            <a:xfrm>
              <a:off x="8927307" y="1547813"/>
              <a:ext cx="2621756" cy="428625"/>
            </a:xfrm>
            <a:prstGeom prst="ellipse">
              <a:avLst/>
            </a:prstGeom>
            <a:noFill/>
            <a:ln w="9525">
              <a:solidFill>
                <a:srgbClr val="0000FF"/>
              </a:solidFill>
              <a:round/>
              <a:headEnd/>
              <a:tailEnd/>
            </a:ln>
          </xdr:spPr>
        </xdr:sp>
        <xdr:sp macro="" textlink="">
          <xdr:nvSpPr>
            <xdr:cNvPr id="98" name="Rectangle 4435"/>
            <xdr:cNvSpPr>
              <a:spLocks noChangeArrowheads="1"/>
            </xdr:cNvSpPr>
          </xdr:nvSpPr>
          <xdr:spPr bwMode="auto">
            <a:xfrm>
              <a:off x="12940500" y="1724377"/>
              <a:ext cx="2033779" cy="476279"/>
            </a:xfrm>
            <a:prstGeom prst="rect">
              <a:avLst/>
            </a:prstGeom>
            <a:noFill/>
            <a:ln w="9525">
              <a:solidFill>
                <a:srgbClr val="0000FF"/>
              </a:solidFill>
              <a:miter lim="800000"/>
              <a:headEnd/>
              <a:tailEnd/>
            </a:ln>
            <a:extLst/>
          </xdr:spPr>
          <xdr:txBody>
            <a:bodyPr vertOverflow="clip" wrap="square" lIns="91440" tIns="45720" rIns="91440" bIns="45720" anchor="t" upright="1"/>
            <a:lstStyle/>
            <a:p>
              <a:pPr algn="l" rtl="0">
                <a:lnSpc>
                  <a:spcPts val="1200"/>
                </a:lnSpc>
                <a:defRPr sz="1000"/>
              </a:pPr>
              <a:r>
                <a:rPr lang="fr-CA" sz="1100" b="0" i="0" u="none" strike="noStrike" baseline="0">
                  <a:solidFill>
                    <a:srgbClr val="000000"/>
                  </a:solidFill>
                  <a:latin typeface="Calibri" panose="020F0502020204030204" pitchFamily="34" charset="0"/>
                  <a:cs typeface="Calibri" panose="020F0502020204030204" pitchFamily="34" charset="0"/>
                </a:rPr>
                <a:t>Zones 4 : Motifs servant à l’évaluation de la luminance</a:t>
              </a:r>
            </a:p>
          </xdr:txBody>
        </xdr:sp>
        <xdr:cxnSp macro="">
          <xdr:nvCxnSpPr>
            <xdr:cNvPr id="99" name="Connecteur droit avec flèche 98"/>
            <xdr:cNvCxnSpPr/>
          </xdr:nvCxnSpPr>
          <xdr:spPr>
            <a:xfrm flipH="1">
              <a:off x="11322131" y="2018251"/>
              <a:ext cx="1566443" cy="1013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32" name="Oval 4436"/>
            <xdr:cNvSpPr>
              <a:spLocks noChangeArrowheads="1"/>
            </xdr:cNvSpPr>
          </xdr:nvSpPr>
          <xdr:spPr bwMode="auto">
            <a:xfrm>
              <a:off x="8893969" y="3767138"/>
              <a:ext cx="2714625" cy="909638"/>
            </a:xfrm>
            <a:prstGeom prst="ellipse">
              <a:avLst/>
            </a:prstGeom>
            <a:noFill/>
            <a:ln w="9525">
              <a:solidFill>
                <a:srgbClr val="008000"/>
              </a:solidFill>
              <a:round/>
              <a:headEnd/>
              <a:tailEnd/>
            </a:ln>
          </xdr:spPr>
        </xdr:sp>
        <xdr:sp macro="" textlink="">
          <xdr:nvSpPr>
            <xdr:cNvPr id="101" name="Rectangle 4437"/>
            <xdr:cNvSpPr>
              <a:spLocks noChangeArrowheads="1"/>
            </xdr:cNvSpPr>
          </xdr:nvSpPr>
          <xdr:spPr bwMode="auto">
            <a:xfrm>
              <a:off x="12897228" y="3953767"/>
              <a:ext cx="2639586" cy="466145"/>
            </a:xfrm>
            <a:prstGeom prst="rect">
              <a:avLst/>
            </a:prstGeom>
            <a:noFill/>
            <a:ln w="9525">
              <a:solidFill>
                <a:srgbClr val="008000"/>
              </a:solidFill>
              <a:miter lim="800000"/>
              <a:headEnd/>
              <a:tailEnd/>
            </a:ln>
            <a:extLst/>
          </xdr:spPr>
          <xdr:txBody>
            <a:bodyPr vertOverflow="clip" wrap="square" lIns="91440" tIns="45720" rIns="91440" bIns="45720" anchor="t" upright="1"/>
            <a:lstStyle/>
            <a:p>
              <a:pPr algn="l" rtl="0">
                <a:lnSpc>
                  <a:spcPts val="1200"/>
                </a:lnSpc>
                <a:defRPr sz="1000"/>
              </a:pPr>
              <a:r>
                <a:rPr lang="fr-CA" sz="1100" b="0" i="0" u="none" strike="noStrike" baseline="0">
                  <a:solidFill>
                    <a:srgbClr val="000000"/>
                  </a:solidFill>
                  <a:latin typeface="Calibri" panose="020F0502020204030204" pitchFamily="34" charset="0"/>
                  <a:cs typeface="Calibri" panose="020F0502020204030204" pitchFamily="34" charset="0"/>
                </a:rPr>
                <a:t>Zone 6 : Motifs servant à l’évaluation de la détectabilité à faible contraste</a:t>
              </a:r>
            </a:p>
          </xdr:txBody>
        </xdr:sp>
        <xdr:cxnSp macro="">
          <xdr:nvCxnSpPr>
            <xdr:cNvPr id="102" name="Connecteur droit avec flèche 101"/>
            <xdr:cNvCxnSpPr/>
          </xdr:nvCxnSpPr>
          <xdr:spPr>
            <a:xfrm flipH="1" flipV="1">
              <a:off x="11071154" y="4207107"/>
              <a:ext cx="1739531" cy="1013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3" name="Rectangle 4409"/>
            <xdr:cNvSpPr>
              <a:spLocks noChangeArrowheads="1"/>
            </xdr:cNvSpPr>
          </xdr:nvSpPr>
          <xdr:spPr bwMode="auto">
            <a:xfrm>
              <a:off x="12914537" y="1258231"/>
              <a:ext cx="3063651" cy="314141"/>
            </a:xfrm>
            <a:prstGeom prst="rect">
              <a:avLst/>
            </a:prstGeom>
            <a:noFill/>
            <a:ln w="9525">
              <a:solidFill>
                <a:srgbClr val="00B0F0"/>
              </a:solidFill>
              <a:miter lim="800000"/>
              <a:headEnd/>
              <a:tailEnd/>
            </a:ln>
            <a:extLst/>
          </xdr:spPr>
          <xdr:txBody>
            <a:bodyPr vertOverflow="clip" wrap="square" lIns="91440" tIns="45720" rIns="91440" bIns="45720" anchor="t" upright="1"/>
            <a:lstStyle/>
            <a:p>
              <a:pPr algn="l" rtl="0">
                <a:lnSpc>
                  <a:spcPts val="1300"/>
                </a:lnSpc>
                <a:defRPr sz="1000"/>
              </a:pPr>
              <a:r>
                <a:rPr lang="fr-CA" sz="1100" b="0" i="0" u="none" strike="noStrike" baseline="0">
                  <a:solidFill>
                    <a:srgbClr val="000000"/>
                  </a:solidFill>
                  <a:latin typeface="Calibri" panose="020F0502020204030204" pitchFamily="34" charset="0"/>
                  <a:cs typeface="Calibri" panose="020F0502020204030204" pitchFamily="34" charset="0"/>
                </a:rPr>
                <a:t>Zone 3 : Barres de l'artéfact de signaux vidéo</a:t>
              </a:r>
            </a:p>
          </xdr:txBody>
        </xdr:sp>
        <xdr:cxnSp macro="">
          <xdr:nvCxnSpPr>
            <xdr:cNvPr id="104" name="Connecteur droit avec flèche 103"/>
            <xdr:cNvCxnSpPr/>
          </xdr:nvCxnSpPr>
          <xdr:spPr>
            <a:xfrm flipH="1" flipV="1">
              <a:off x="11815431" y="1410235"/>
              <a:ext cx="1047180" cy="1013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3113" name="Oval 4407"/>
          <xdr:cNvSpPr>
            <a:spLocks noChangeArrowheads="1"/>
          </xdr:cNvSpPr>
        </xdr:nvSpPr>
        <xdr:spPr bwMode="auto">
          <a:xfrm>
            <a:off x="11776364" y="721591"/>
            <a:ext cx="826064" cy="601691"/>
          </a:xfrm>
          <a:prstGeom prst="ellipse">
            <a:avLst/>
          </a:prstGeom>
          <a:noFill/>
          <a:ln w="9525">
            <a:solidFill>
              <a:srgbClr val="800000"/>
            </a:solidFill>
            <a:round/>
            <a:headEnd/>
            <a:tailEnd/>
          </a:ln>
        </xdr:spPr>
      </xdr:sp>
      <xdr:sp macro="" textlink="">
        <xdr:nvSpPr>
          <xdr:cNvPr id="3114" name="Oval 4407"/>
          <xdr:cNvSpPr>
            <a:spLocks noChangeArrowheads="1"/>
          </xdr:cNvSpPr>
        </xdr:nvSpPr>
        <xdr:spPr bwMode="auto">
          <a:xfrm>
            <a:off x="8197273" y="663864"/>
            <a:ext cx="826064" cy="601691"/>
          </a:xfrm>
          <a:prstGeom prst="ellipse">
            <a:avLst/>
          </a:prstGeom>
          <a:noFill/>
          <a:ln w="9525">
            <a:solidFill>
              <a:srgbClr val="800000"/>
            </a:solidFill>
            <a:round/>
            <a:headEnd/>
            <a:tailEnd/>
          </a:ln>
        </xdr:spPr>
      </xdr:sp>
    </xdr:grpSp>
    <xdr:clientData/>
  </xdr:twoCellAnchor>
  <xdr:twoCellAnchor>
    <xdr:from>
      <xdr:col>2</xdr:col>
      <xdr:colOff>723900</xdr:colOff>
      <xdr:row>18</xdr:row>
      <xdr:rowOff>790575</xdr:rowOff>
    </xdr:from>
    <xdr:to>
      <xdr:col>2</xdr:col>
      <xdr:colOff>3905250</xdr:colOff>
      <xdr:row>18</xdr:row>
      <xdr:rowOff>3990975</xdr:rowOff>
    </xdr:to>
    <xdr:grpSp>
      <xdr:nvGrpSpPr>
        <xdr:cNvPr id="3095" name="Groupe 2"/>
        <xdr:cNvGrpSpPr>
          <a:grpSpLocks/>
        </xdr:cNvGrpSpPr>
      </xdr:nvGrpSpPr>
      <xdr:grpSpPr bwMode="auto">
        <a:xfrm>
          <a:off x="4926106" y="21708222"/>
          <a:ext cx="3181350" cy="3200400"/>
          <a:chOff x="5058144" y="21931313"/>
          <a:chExt cx="3183336" cy="3214688"/>
        </a:xfrm>
      </xdr:grpSpPr>
      <xdr:pic>
        <xdr:nvPicPr>
          <xdr:cNvPr id="3105"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5058144" y="21931313"/>
            <a:ext cx="3183336" cy="3214688"/>
          </a:xfrm>
          <a:prstGeom prst="rect">
            <a:avLst/>
          </a:prstGeom>
          <a:noFill/>
          <a:ln w="9525">
            <a:noFill/>
            <a:miter lim="800000"/>
            <a:headEnd/>
            <a:tailEnd/>
          </a:ln>
        </xdr:spPr>
      </xdr:pic>
      <xdr:sp macro="" textlink="">
        <xdr:nvSpPr>
          <xdr:cNvPr id="149" name="ZoneTexte 2"/>
          <xdr:cNvSpPr txBox="1"/>
        </xdr:nvSpPr>
        <xdr:spPr>
          <a:xfrm>
            <a:off x="5715779" y="22983741"/>
            <a:ext cx="2268365" cy="401836"/>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2000" b="1">
                <a:solidFill>
                  <a:srgbClr val="FF0000"/>
                </a:solidFill>
              </a:rPr>
              <a:t>TG18-UNL10</a:t>
            </a:r>
          </a:p>
        </xdr:txBody>
      </xdr:sp>
      <xdr:sp macro="" textlink="">
        <xdr:nvSpPr>
          <xdr:cNvPr id="2" name="ZoneTexte 1"/>
          <xdr:cNvSpPr txBox="1"/>
        </xdr:nvSpPr>
        <xdr:spPr>
          <a:xfrm>
            <a:off x="5286887" y="22352284"/>
            <a:ext cx="733883" cy="325296"/>
          </a:xfrm>
          <a:prstGeom prst="rect">
            <a:avLst/>
          </a:prstGeom>
          <a:noFill/>
        </xdr:spPr>
        <xdr:txBody>
          <a:bodyPr wrap="square" rtlCol="0">
            <a:spAutoFit/>
          </a:bodyPr>
          <a:lstStyle/>
          <a:p>
            <a:pPr marL="0" indent="0" algn="l" rtl="0" eaLnBrk="0" fontAlgn="base" hangingPunct="0">
              <a:spcBef>
                <a:spcPct val="0"/>
              </a:spcBef>
              <a:spcAft>
                <a:spcPct val="0"/>
              </a:spcAft>
            </a:pPr>
            <a:r>
              <a:rPr lang="fr-CA" sz="1600" b="1" kern="1200">
                <a:solidFill>
                  <a:sysClr val="windowText" lastClr="000000"/>
                </a:solidFill>
                <a:latin typeface="Arial" charset="0"/>
                <a:ea typeface="+mn-ea"/>
                <a:cs typeface="+mn-cs"/>
              </a:rPr>
              <a:t>L</a:t>
            </a:r>
            <a:r>
              <a:rPr lang="fr-CA" sz="1600" b="1" kern="1200" baseline="-25000">
                <a:solidFill>
                  <a:sysClr val="windowText" lastClr="000000"/>
                </a:solidFill>
                <a:latin typeface="Arial" charset="0"/>
                <a:ea typeface="+mn-ea"/>
                <a:cs typeface="+mn-cs"/>
              </a:rPr>
              <a:t>sg</a:t>
            </a:r>
          </a:p>
        </xdr:txBody>
      </xdr:sp>
      <xdr:sp macro="" textlink="">
        <xdr:nvSpPr>
          <xdr:cNvPr id="105" name="ZoneTexte 104"/>
          <xdr:cNvSpPr txBox="1"/>
        </xdr:nvSpPr>
        <xdr:spPr>
          <a:xfrm>
            <a:off x="7431350" y="22285311"/>
            <a:ext cx="733883" cy="334863"/>
          </a:xfrm>
          <a:prstGeom prst="rect">
            <a:avLst/>
          </a:prstGeom>
          <a:noFill/>
        </xdr:spPr>
        <xdr:txBody>
          <a:bodyPr wrap="square" rtlCol="0">
            <a:spAutoFit/>
          </a:bodyPr>
          <a:lstStyle/>
          <a:p>
            <a:pPr marL="0" indent="0" algn="l" rtl="0" eaLnBrk="0" fontAlgn="base" hangingPunct="0">
              <a:spcBef>
                <a:spcPct val="0"/>
              </a:spcBef>
              <a:spcAft>
                <a:spcPct val="0"/>
              </a:spcAft>
            </a:pPr>
            <a:r>
              <a:rPr lang="fr-CA" sz="1600" b="1" kern="1200">
                <a:solidFill>
                  <a:sysClr val="windowText" lastClr="000000"/>
                </a:solidFill>
                <a:latin typeface="Arial" charset="0"/>
                <a:ea typeface="+mn-ea"/>
                <a:cs typeface="+mn-cs"/>
              </a:rPr>
              <a:t>L</a:t>
            </a:r>
            <a:r>
              <a:rPr lang="fr-CA" sz="1600" b="1" kern="1200" baseline="-25000">
                <a:solidFill>
                  <a:sysClr val="windowText" lastClr="000000"/>
                </a:solidFill>
                <a:latin typeface="Arial" charset="0"/>
                <a:ea typeface="+mn-ea"/>
                <a:cs typeface="+mn-cs"/>
              </a:rPr>
              <a:t>sd</a:t>
            </a:r>
          </a:p>
        </xdr:txBody>
      </xdr:sp>
      <xdr:sp macro="" textlink="">
        <xdr:nvSpPr>
          <xdr:cNvPr id="106" name="ZoneTexte 105"/>
          <xdr:cNvSpPr txBox="1"/>
        </xdr:nvSpPr>
        <xdr:spPr>
          <a:xfrm>
            <a:off x="5353603" y="24504977"/>
            <a:ext cx="743414" cy="325296"/>
          </a:xfrm>
          <a:prstGeom prst="rect">
            <a:avLst/>
          </a:prstGeom>
          <a:noFill/>
        </xdr:spPr>
        <xdr:txBody>
          <a:bodyPr wrap="square" rtlCol="0">
            <a:spAutoFit/>
          </a:bodyPr>
          <a:lstStyle/>
          <a:p>
            <a:pPr marL="0" indent="0" algn="l" rtl="0" eaLnBrk="0" fontAlgn="base" hangingPunct="0">
              <a:spcBef>
                <a:spcPct val="0"/>
              </a:spcBef>
              <a:spcAft>
                <a:spcPct val="0"/>
              </a:spcAft>
            </a:pPr>
            <a:r>
              <a:rPr lang="fr-CA" sz="1600" b="1" kern="1200">
                <a:solidFill>
                  <a:sysClr val="windowText" lastClr="000000"/>
                </a:solidFill>
                <a:latin typeface="Arial" charset="0"/>
                <a:ea typeface="+mn-ea"/>
                <a:cs typeface="+mn-cs"/>
              </a:rPr>
              <a:t>L</a:t>
            </a:r>
            <a:r>
              <a:rPr lang="fr-CA" sz="1600" b="1" kern="1200" baseline="-25000">
                <a:solidFill>
                  <a:sysClr val="windowText" lastClr="000000"/>
                </a:solidFill>
                <a:latin typeface="Arial" charset="0"/>
                <a:ea typeface="+mn-ea"/>
                <a:cs typeface="+mn-cs"/>
              </a:rPr>
              <a:t>ig</a:t>
            </a:r>
          </a:p>
        </xdr:txBody>
      </xdr:sp>
      <xdr:sp macro="" textlink="">
        <xdr:nvSpPr>
          <xdr:cNvPr id="107" name="ZoneTexte 106"/>
          <xdr:cNvSpPr txBox="1"/>
        </xdr:nvSpPr>
        <xdr:spPr>
          <a:xfrm>
            <a:off x="7469473" y="24447572"/>
            <a:ext cx="743414" cy="325296"/>
          </a:xfrm>
          <a:prstGeom prst="rect">
            <a:avLst/>
          </a:prstGeom>
          <a:noFill/>
        </xdr:spPr>
        <xdr:txBody>
          <a:bodyPr wrap="square" rtlCol="0">
            <a:spAutoFit/>
          </a:bodyPr>
          <a:lstStyle/>
          <a:p>
            <a:pPr marL="0" indent="0" algn="l" rtl="0" eaLnBrk="0" fontAlgn="base" hangingPunct="0">
              <a:spcBef>
                <a:spcPct val="0"/>
              </a:spcBef>
              <a:spcAft>
                <a:spcPct val="0"/>
              </a:spcAft>
            </a:pPr>
            <a:r>
              <a:rPr lang="fr-CA" sz="1600" b="1" kern="1200">
                <a:solidFill>
                  <a:sysClr val="windowText" lastClr="000000"/>
                </a:solidFill>
                <a:latin typeface="Arial" charset="0"/>
                <a:ea typeface="+mn-ea"/>
                <a:cs typeface="+mn-cs"/>
              </a:rPr>
              <a:t>L</a:t>
            </a:r>
            <a:r>
              <a:rPr lang="fr-CA" sz="1600" b="1" kern="1200" baseline="-25000">
                <a:solidFill>
                  <a:sysClr val="windowText" lastClr="000000"/>
                </a:solidFill>
                <a:latin typeface="Arial" charset="0"/>
                <a:ea typeface="+mn-ea"/>
                <a:cs typeface="+mn-cs"/>
              </a:rPr>
              <a:t>id</a:t>
            </a:r>
          </a:p>
        </xdr:txBody>
      </xdr:sp>
      <xdr:sp macro="" textlink="">
        <xdr:nvSpPr>
          <xdr:cNvPr id="108" name="ZoneTexte 107"/>
          <xdr:cNvSpPr txBox="1"/>
        </xdr:nvSpPr>
        <xdr:spPr>
          <a:xfrm>
            <a:off x="6487786" y="23385577"/>
            <a:ext cx="733883" cy="325296"/>
          </a:xfrm>
          <a:prstGeom prst="rect">
            <a:avLst/>
          </a:prstGeom>
          <a:noFill/>
        </xdr:spPr>
        <xdr:txBody>
          <a:bodyPr wrap="square" rtlCol="0">
            <a:spAutoFit/>
          </a:bodyPr>
          <a:lstStyle/>
          <a:p>
            <a:pPr marL="0" indent="0" algn="l" rtl="0" eaLnBrk="0" fontAlgn="base" hangingPunct="0">
              <a:spcBef>
                <a:spcPct val="0"/>
              </a:spcBef>
              <a:spcAft>
                <a:spcPct val="0"/>
              </a:spcAft>
            </a:pPr>
            <a:r>
              <a:rPr lang="fr-CA" sz="1600" b="1" kern="1200">
                <a:solidFill>
                  <a:sysClr val="windowText" lastClr="000000"/>
                </a:solidFill>
                <a:latin typeface="Arial" charset="0"/>
                <a:ea typeface="+mn-ea"/>
                <a:cs typeface="+mn-cs"/>
              </a:rPr>
              <a:t>L</a:t>
            </a:r>
            <a:r>
              <a:rPr lang="fr-CA" sz="1600" b="1" kern="1200" baseline="-25000">
                <a:solidFill>
                  <a:sysClr val="windowText" lastClr="000000"/>
                </a:solidFill>
                <a:latin typeface="Arial" charset="0"/>
                <a:ea typeface="+mn-ea"/>
                <a:cs typeface="+mn-cs"/>
              </a:rPr>
              <a:t>c</a:t>
            </a:r>
          </a:p>
        </xdr:txBody>
      </xdr:sp>
    </xdr:grpSp>
    <xdr:clientData/>
  </xdr:twoCellAnchor>
  <xdr:twoCellAnchor>
    <xdr:from>
      <xdr:col>2</xdr:col>
      <xdr:colOff>5019675</xdr:colOff>
      <xdr:row>18</xdr:row>
      <xdr:rowOff>790575</xdr:rowOff>
    </xdr:from>
    <xdr:to>
      <xdr:col>2</xdr:col>
      <xdr:colOff>8239125</xdr:colOff>
      <xdr:row>18</xdr:row>
      <xdr:rowOff>3990975</xdr:rowOff>
    </xdr:to>
    <xdr:grpSp>
      <xdr:nvGrpSpPr>
        <xdr:cNvPr id="3096" name="Groupe 3"/>
        <xdr:cNvGrpSpPr>
          <a:grpSpLocks/>
        </xdr:cNvGrpSpPr>
      </xdr:nvGrpSpPr>
      <xdr:grpSpPr bwMode="auto">
        <a:xfrm>
          <a:off x="9221881" y="21708222"/>
          <a:ext cx="3219450" cy="3200400"/>
          <a:chOff x="9358312" y="21931704"/>
          <a:chExt cx="3214688" cy="3214688"/>
        </a:xfrm>
      </xdr:grpSpPr>
      <xdr:pic>
        <xdr:nvPicPr>
          <xdr:cNvPr id="3098"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9358312" y="21931704"/>
            <a:ext cx="3214688" cy="3214688"/>
          </a:xfrm>
          <a:prstGeom prst="rect">
            <a:avLst/>
          </a:prstGeom>
          <a:noFill/>
          <a:ln w="9525">
            <a:noFill/>
            <a:miter lim="800000"/>
            <a:headEnd/>
            <a:tailEnd/>
          </a:ln>
        </xdr:spPr>
      </xdr:pic>
      <xdr:sp macro="" textlink="">
        <xdr:nvSpPr>
          <xdr:cNvPr id="150" name="ZoneTexte 9"/>
          <xdr:cNvSpPr txBox="1"/>
        </xdr:nvSpPr>
        <xdr:spPr>
          <a:xfrm>
            <a:off x="10005054" y="22859754"/>
            <a:ext cx="2273108" cy="401836"/>
          </a:xfrm>
          <a:prstGeom prst="rect">
            <a:avLst/>
          </a:prstGeom>
          <a:noFill/>
        </xdr:spPr>
        <xdr:txBody>
          <a:bodyPr wrap="square" rtlCol="0">
            <a:spAutoFit/>
          </a:bodyPr>
          <a:lstStyle>
            <a:defPPr>
              <a:defRPr lang="fr-CA"/>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r>
              <a:rPr lang="fr-CA" sz="2000" b="1">
                <a:solidFill>
                  <a:srgbClr val="FF0000"/>
                </a:solidFill>
              </a:rPr>
              <a:t>TG18-UNL80</a:t>
            </a:r>
          </a:p>
        </xdr:txBody>
      </xdr:sp>
      <xdr:sp macro="" textlink="">
        <xdr:nvSpPr>
          <xdr:cNvPr id="109" name="ZoneTexte 108"/>
          <xdr:cNvSpPr txBox="1"/>
        </xdr:nvSpPr>
        <xdr:spPr>
          <a:xfrm>
            <a:off x="9558041" y="22276135"/>
            <a:ext cx="741851" cy="325296"/>
          </a:xfrm>
          <a:prstGeom prst="rect">
            <a:avLst/>
          </a:prstGeom>
          <a:noFill/>
        </xdr:spPr>
        <xdr:txBody>
          <a:bodyPr wrap="square" rtlCol="0">
            <a:noAutofit/>
          </a:bodyPr>
          <a:lstStyle/>
          <a:p>
            <a:pPr marL="0" indent="0" algn="l" rtl="0" eaLnBrk="0" fontAlgn="base" hangingPunct="0">
              <a:spcBef>
                <a:spcPct val="0"/>
              </a:spcBef>
              <a:spcAft>
                <a:spcPct val="0"/>
              </a:spcAft>
            </a:pPr>
            <a:r>
              <a:rPr lang="fr-CA" sz="1600" b="1" kern="1200">
                <a:solidFill>
                  <a:schemeClr val="bg1"/>
                </a:solidFill>
                <a:latin typeface="Arial" charset="0"/>
                <a:ea typeface="+mn-ea"/>
                <a:cs typeface="+mn-cs"/>
              </a:rPr>
              <a:t>L</a:t>
            </a:r>
            <a:r>
              <a:rPr lang="fr-CA" sz="1600" b="1" kern="1200" baseline="-25000">
                <a:solidFill>
                  <a:schemeClr val="bg1"/>
                </a:solidFill>
                <a:latin typeface="Arial" charset="0"/>
                <a:ea typeface="+mn-ea"/>
                <a:cs typeface="+mn-cs"/>
              </a:rPr>
              <a:t>sg</a:t>
            </a:r>
          </a:p>
        </xdr:txBody>
      </xdr:sp>
      <xdr:sp macro="" textlink="">
        <xdr:nvSpPr>
          <xdr:cNvPr id="110" name="ZoneTexte 109"/>
          <xdr:cNvSpPr txBox="1"/>
        </xdr:nvSpPr>
        <xdr:spPr>
          <a:xfrm>
            <a:off x="11764573" y="22266567"/>
            <a:ext cx="732340" cy="325296"/>
          </a:xfrm>
          <a:prstGeom prst="rect">
            <a:avLst/>
          </a:prstGeom>
          <a:noFill/>
        </xdr:spPr>
        <xdr:txBody>
          <a:bodyPr wrap="square" rtlCol="0">
            <a:noAutofit/>
          </a:bodyPr>
          <a:lstStyle/>
          <a:p>
            <a:pPr marL="0" indent="0" algn="l" rtl="0" eaLnBrk="0" fontAlgn="base" hangingPunct="0">
              <a:spcBef>
                <a:spcPct val="0"/>
              </a:spcBef>
              <a:spcAft>
                <a:spcPct val="0"/>
              </a:spcAft>
            </a:pPr>
            <a:r>
              <a:rPr lang="fr-CA" sz="1600" b="1" kern="1200">
                <a:solidFill>
                  <a:schemeClr val="bg1"/>
                </a:solidFill>
                <a:latin typeface="Arial" charset="0"/>
                <a:ea typeface="+mn-ea"/>
                <a:cs typeface="+mn-cs"/>
              </a:rPr>
              <a:t>L</a:t>
            </a:r>
            <a:r>
              <a:rPr lang="fr-CA" sz="1600" b="1" kern="1200" baseline="-25000">
                <a:solidFill>
                  <a:schemeClr val="bg1"/>
                </a:solidFill>
                <a:latin typeface="Arial" charset="0"/>
                <a:ea typeface="+mn-ea"/>
                <a:cs typeface="+mn-cs"/>
              </a:rPr>
              <a:t>sd</a:t>
            </a:r>
          </a:p>
        </xdr:txBody>
      </xdr:sp>
      <xdr:sp macro="" textlink="">
        <xdr:nvSpPr>
          <xdr:cNvPr id="111" name="ZoneTexte 110"/>
          <xdr:cNvSpPr txBox="1"/>
        </xdr:nvSpPr>
        <xdr:spPr>
          <a:xfrm>
            <a:off x="10689840" y="23347698"/>
            <a:ext cx="741851" cy="325296"/>
          </a:xfrm>
          <a:prstGeom prst="rect">
            <a:avLst/>
          </a:prstGeom>
          <a:noFill/>
        </xdr:spPr>
        <xdr:txBody>
          <a:bodyPr wrap="square" rtlCol="0">
            <a:noAutofit/>
          </a:bodyPr>
          <a:lstStyle/>
          <a:p>
            <a:pPr marL="0" indent="0" algn="l" rtl="0" eaLnBrk="0" fontAlgn="base" hangingPunct="0">
              <a:spcBef>
                <a:spcPct val="0"/>
              </a:spcBef>
              <a:spcAft>
                <a:spcPct val="0"/>
              </a:spcAft>
            </a:pPr>
            <a:r>
              <a:rPr lang="fr-CA" sz="1600" b="1" kern="1200">
                <a:solidFill>
                  <a:schemeClr val="bg1"/>
                </a:solidFill>
                <a:latin typeface="Arial" charset="0"/>
                <a:ea typeface="+mn-ea"/>
                <a:cs typeface="+mn-cs"/>
              </a:rPr>
              <a:t>L</a:t>
            </a:r>
            <a:r>
              <a:rPr lang="fr-CA" sz="1600" b="1" kern="1200" baseline="-25000">
                <a:solidFill>
                  <a:schemeClr val="bg1"/>
                </a:solidFill>
                <a:latin typeface="Arial" charset="0"/>
                <a:ea typeface="+mn-ea"/>
                <a:cs typeface="+mn-cs"/>
              </a:rPr>
              <a:t>c</a:t>
            </a:r>
          </a:p>
        </xdr:txBody>
      </xdr:sp>
      <xdr:sp macro="" textlink="">
        <xdr:nvSpPr>
          <xdr:cNvPr id="112" name="ZoneTexte 111"/>
          <xdr:cNvSpPr txBox="1"/>
        </xdr:nvSpPr>
        <xdr:spPr>
          <a:xfrm>
            <a:off x="9510487" y="24476665"/>
            <a:ext cx="741851" cy="334863"/>
          </a:xfrm>
          <a:prstGeom prst="rect">
            <a:avLst/>
          </a:prstGeom>
          <a:noFill/>
        </xdr:spPr>
        <xdr:txBody>
          <a:bodyPr wrap="square" rtlCol="0">
            <a:noAutofit/>
          </a:bodyPr>
          <a:lstStyle/>
          <a:p>
            <a:pPr marL="0" indent="0" algn="l" rtl="0" eaLnBrk="0" fontAlgn="base" hangingPunct="0">
              <a:spcBef>
                <a:spcPct val="0"/>
              </a:spcBef>
              <a:spcAft>
                <a:spcPct val="0"/>
              </a:spcAft>
            </a:pPr>
            <a:r>
              <a:rPr lang="fr-CA" sz="1600" b="1" kern="1200">
                <a:solidFill>
                  <a:schemeClr val="bg1"/>
                </a:solidFill>
                <a:latin typeface="Arial" charset="0"/>
                <a:ea typeface="+mn-ea"/>
                <a:cs typeface="+mn-cs"/>
              </a:rPr>
              <a:t>L</a:t>
            </a:r>
            <a:r>
              <a:rPr lang="fr-CA" sz="1600" b="1" kern="1200" baseline="-25000">
                <a:solidFill>
                  <a:schemeClr val="bg1"/>
                </a:solidFill>
                <a:latin typeface="Arial" charset="0"/>
                <a:ea typeface="+mn-ea"/>
                <a:cs typeface="+mn-cs"/>
              </a:rPr>
              <a:t>ig</a:t>
            </a:r>
          </a:p>
        </xdr:txBody>
      </xdr:sp>
      <xdr:sp macro="" textlink="">
        <xdr:nvSpPr>
          <xdr:cNvPr id="113" name="ZoneTexte 112"/>
          <xdr:cNvSpPr txBox="1"/>
        </xdr:nvSpPr>
        <xdr:spPr>
          <a:xfrm>
            <a:off x="11821638" y="24447963"/>
            <a:ext cx="741851" cy="325296"/>
          </a:xfrm>
          <a:prstGeom prst="rect">
            <a:avLst/>
          </a:prstGeom>
          <a:noFill/>
        </xdr:spPr>
        <xdr:txBody>
          <a:bodyPr wrap="square" rtlCol="0">
            <a:noAutofit/>
          </a:bodyPr>
          <a:lstStyle/>
          <a:p>
            <a:pPr marL="0" indent="0" algn="l" rtl="0" eaLnBrk="0" fontAlgn="base" hangingPunct="0">
              <a:spcBef>
                <a:spcPct val="0"/>
              </a:spcBef>
              <a:spcAft>
                <a:spcPct val="0"/>
              </a:spcAft>
            </a:pPr>
            <a:r>
              <a:rPr lang="fr-CA" sz="1600" b="1" kern="1200">
                <a:solidFill>
                  <a:schemeClr val="bg1"/>
                </a:solidFill>
                <a:latin typeface="Arial" charset="0"/>
                <a:ea typeface="+mn-ea"/>
                <a:cs typeface="+mn-cs"/>
              </a:rPr>
              <a:t>L</a:t>
            </a:r>
            <a:r>
              <a:rPr lang="fr-CA" sz="1600" b="1" kern="1200" baseline="-25000">
                <a:solidFill>
                  <a:schemeClr val="bg1"/>
                </a:solidFill>
                <a:latin typeface="Arial" charset="0"/>
                <a:ea typeface="+mn-ea"/>
                <a:cs typeface="+mn-cs"/>
              </a:rPr>
              <a:t>id</a:t>
            </a:r>
          </a:p>
        </xdr:txBody>
      </xdr:sp>
    </xdr:grpSp>
    <xdr:clientData/>
  </xdr:twoCellAnchor>
  <xdr:twoCellAnchor>
    <xdr:from>
      <xdr:col>2</xdr:col>
      <xdr:colOff>6391275</xdr:colOff>
      <xdr:row>16</xdr:row>
      <xdr:rowOff>519546</xdr:rowOff>
    </xdr:from>
    <xdr:to>
      <xdr:col>2</xdr:col>
      <xdr:colOff>9934575</xdr:colOff>
      <xdr:row>16</xdr:row>
      <xdr:rowOff>1295400</xdr:rowOff>
    </xdr:to>
    <xdr:sp macro="" textlink="">
      <xdr:nvSpPr>
        <xdr:cNvPr id="5" name="ZoneTexte 4"/>
        <xdr:cNvSpPr txBox="1"/>
      </xdr:nvSpPr>
      <xdr:spPr>
        <a:xfrm>
          <a:off x="10734675" y="12521046"/>
          <a:ext cx="3543300" cy="77585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Il est à noter que si, à l'exception du carré le plus noir et le carré le plus blanc, tous les coins de faible contraste des autres carrés sont visibles, alors un minimum de 56 coins sont visible et la condition est respectée.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hus.qc.ca/Mes%20Documents%20LOCAL/Francine%20DOC/QC%20des%20&#233;quipements/H%20H&#244;tel-Dieu/salle%202%20Philips%20CT/accep%20et%20perf%20iCT%20128%20HDM%20Nov%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hus.qc.ca/Mes%20documents/Francine%20%20DOC/QC%20Contr&#244;le%20de%20la%20qualit&#233;%20des%20&#233;quipements/H%20H&#244;tel-Dieu/salle%2038%20(Lorad%20M-IV)/2008%20septembre%2011%20changement%20pelotte%2018x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reil"/>
      <sheetName val="Général"/>
      <sheetName val="Sommaire-commentaire"/>
      <sheetName val="Épaisseur de coupe"/>
      <sheetName val="Sensibilité au centre"/>
      <sheetName val="profil de sensibilité "/>
      <sheetName val="Ouverture Collimateur"/>
      <sheetName val="Over-ranging"/>
      <sheetName val="angulation statif (2)"/>
      <sheetName val="barracuda data"/>
      <sheetName val="repro. exposition"/>
      <sheetName val="linéarité vs temps (4)"/>
      <sheetName val="linéarité vs courant"/>
      <sheetName val="kVp (6)"/>
      <sheetName val="CDA (7)"/>
      <sheetName val="Précision des distances"/>
      <sheetName val="étalonnage # CT (8)"/>
      <sheetName val="Résolution spatiale"/>
      <sheetName val="Résolution de contraste "/>
      <sheetName val="Qualité image (9)"/>
      <sheetName val="luminance"/>
      <sheetName val="Homogénéité"/>
      <sheetName val="Plan de la salle"/>
      <sheetName val="radioprotection"/>
      <sheetName val="THÉORIE CTDI"/>
      <sheetName val="Ref level DRL"/>
      <sheetName val="CTDI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Résumé1"/>
      <sheetName val="Résumé 2"/>
      <sheetName val="Équipement"/>
      <sheetName val="Outils"/>
      <sheetName val="C.Q du centre"/>
      <sheetName val="Plan de salle"/>
      <sheetName val="Collimation  "/>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cr.chus@ssss.gouv.qc.ca" TargetMode="External"/><Relationship Id="rId1" Type="http://schemas.openxmlformats.org/officeDocument/2006/relationships/hyperlink" Target="http://www.chus.qc.ca/cec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0"/>
  <sheetViews>
    <sheetView tabSelected="1" zoomScale="80" zoomScaleNormal="80" zoomScaleSheetLayoutView="40" workbookViewId="0">
      <selection activeCell="E33" sqref="E33"/>
    </sheetView>
  </sheetViews>
  <sheetFormatPr baseColWidth="10" defaultColWidth="9.140625" defaultRowHeight="15"/>
  <cols>
    <col min="1" max="1" width="5.85546875" style="1" customWidth="1"/>
    <col min="2" max="2" width="11.7109375" style="1" customWidth="1"/>
    <col min="3" max="3" width="22.85546875" style="1" customWidth="1"/>
    <col min="4" max="4" width="24.28515625" style="1" customWidth="1"/>
    <col min="5" max="5" width="20" style="1" customWidth="1"/>
    <col min="6" max="6" width="40.28515625" style="1" customWidth="1"/>
    <col min="7" max="7" width="20.5703125" style="1" customWidth="1"/>
    <col min="8" max="8" width="18.42578125" style="1" customWidth="1"/>
    <col min="9" max="9" width="18.140625" style="1" customWidth="1"/>
    <col min="10" max="10" width="25.7109375" style="1" customWidth="1"/>
    <col min="11" max="11" width="18.85546875" style="1" customWidth="1"/>
    <col min="12" max="12" width="22.5703125" style="1" customWidth="1"/>
    <col min="13" max="13" width="17.42578125" style="1" customWidth="1"/>
    <col min="14" max="19" width="11.7109375" style="1" customWidth="1"/>
    <col min="20" max="16384" width="9.140625" style="1"/>
  </cols>
  <sheetData>
    <row r="2" spans="12:18" ht="15.75" thickBot="1"/>
    <row r="3" spans="12:18">
      <c r="M3" s="2"/>
      <c r="N3" s="3"/>
      <c r="O3" s="3"/>
      <c r="P3" s="3"/>
      <c r="Q3" s="3"/>
      <c r="R3" s="4"/>
    </row>
    <row r="4" spans="12:18">
      <c r="M4" s="5"/>
      <c r="N4" s="6" t="s">
        <v>4</v>
      </c>
      <c r="O4" s="6"/>
      <c r="P4" s="6"/>
      <c r="Q4" s="7"/>
      <c r="R4" s="8"/>
    </row>
    <row r="5" spans="12:18">
      <c r="L5" s="9"/>
      <c r="M5" s="5"/>
      <c r="N5" s="6" t="s">
        <v>5</v>
      </c>
      <c r="O5" s="6"/>
      <c r="P5" s="6"/>
      <c r="Q5" s="7"/>
      <c r="R5" s="8"/>
    </row>
    <row r="6" spans="12:18">
      <c r="M6" s="5"/>
      <c r="N6" s="6" t="s">
        <v>6</v>
      </c>
      <c r="O6" s="6"/>
      <c r="P6" s="6"/>
      <c r="Q6" s="7"/>
      <c r="R6" s="8"/>
    </row>
    <row r="7" spans="12:18">
      <c r="M7" s="5"/>
      <c r="N7" s="6"/>
      <c r="O7" s="6"/>
      <c r="P7" s="6"/>
      <c r="Q7" s="7"/>
      <c r="R7" s="8"/>
    </row>
    <row r="8" spans="12:18">
      <c r="M8" s="5"/>
      <c r="N8" s="6" t="s">
        <v>7</v>
      </c>
      <c r="O8" s="6"/>
      <c r="P8" s="6"/>
      <c r="Q8" s="7"/>
      <c r="R8" s="8"/>
    </row>
    <row r="9" spans="12:18">
      <c r="M9" s="5"/>
      <c r="N9" s="10" t="s">
        <v>8</v>
      </c>
      <c r="O9" s="6"/>
      <c r="P9" s="6"/>
      <c r="Q9" s="7"/>
      <c r="R9" s="8"/>
    </row>
    <row r="10" spans="12:18">
      <c r="M10" s="5"/>
      <c r="N10" s="10" t="s">
        <v>9</v>
      </c>
      <c r="O10" s="6"/>
      <c r="P10" s="6"/>
      <c r="Q10" s="7"/>
      <c r="R10" s="8"/>
    </row>
    <row r="11" spans="12:18">
      <c r="M11" s="5"/>
      <c r="N11" s="7"/>
      <c r="O11" s="7"/>
      <c r="P11" s="7"/>
      <c r="Q11" s="7"/>
      <c r="R11" s="8"/>
    </row>
    <row r="12" spans="12:18" ht="15.75" thickBot="1">
      <c r="M12" s="11"/>
      <c r="N12" s="12"/>
      <c r="O12" s="12"/>
      <c r="P12" s="12"/>
      <c r="Q12" s="12"/>
      <c r="R12" s="13"/>
    </row>
    <row r="17" spans="5:17">
      <c r="F17" s="44"/>
      <c r="G17" s="44"/>
      <c r="H17" s="44"/>
      <c r="I17" s="44"/>
      <c r="J17" s="44"/>
      <c r="K17" s="44"/>
      <c r="L17" s="44"/>
    </row>
    <row r="19" spans="5:17" ht="18" customHeight="1">
      <c r="L19" s="44"/>
    </row>
    <row r="20" spans="5:17" ht="18" customHeight="1">
      <c r="F20" s="43"/>
      <c r="G20" s="43"/>
      <c r="H20" s="43"/>
      <c r="I20" s="43"/>
      <c r="J20" s="43"/>
      <c r="K20" s="43"/>
      <c r="L20" s="44"/>
    </row>
    <row r="21" spans="5:17" ht="19.5" customHeight="1">
      <c r="F21" s="43"/>
      <c r="G21" s="43"/>
      <c r="H21" s="43"/>
      <c r="I21" s="43"/>
      <c r="J21" s="43"/>
      <c r="K21" s="43"/>
      <c r="L21" s="44"/>
    </row>
    <row r="22" spans="5:17" ht="35.25" customHeight="1">
      <c r="E22" s="402" t="s">
        <v>105</v>
      </c>
      <c r="F22" s="402"/>
      <c r="G22" s="402"/>
      <c r="H22" s="402"/>
      <c r="I22" s="402"/>
      <c r="J22" s="402"/>
      <c r="K22" s="402"/>
      <c r="L22" s="402"/>
      <c r="M22" s="402"/>
      <c r="N22" s="402"/>
    </row>
    <row r="23" spans="5:17" ht="18" customHeight="1">
      <c r="E23" s="403" t="s">
        <v>10</v>
      </c>
      <c r="F23" s="403"/>
      <c r="G23" s="403"/>
      <c r="H23" s="403"/>
      <c r="I23" s="403"/>
      <c r="J23" s="403"/>
      <c r="K23" s="403"/>
      <c r="L23" s="403"/>
      <c r="M23" s="403"/>
      <c r="N23" s="403"/>
    </row>
    <row r="24" spans="5:17">
      <c r="E24" s="403"/>
      <c r="F24" s="403"/>
      <c r="G24" s="403"/>
      <c r="H24" s="403"/>
      <c r="I24" s="403"/>
      <c r="J24" s="403"/>
      <c r="K24" s="403"/>
      <c r="L24" s="403"/>
      <c r="M24" s="403"/>
      <c r="N24" s="403"/>
    </row>
    <row r="25" spans="5:17" ht="29.25">
      <c r="E25" s="403" t="s">
        <v>155</v>
      </c>
      <c r="F25" s="403"/>
      <c r="G25" s="403"/>
      <c r="H25" s="403"/>
      <c r="I25" s="403"/>
      <c r="J25" s="403"/>
      <c r="K25" s="403"/>
      <c r="L25" s="403"/>
      <c r="M25" s="403"/>
      <c r="N25" s="403"/>
      <c r="O25" s="47"/>
      <c r="P25" s="47"/>
      <c r="Q25" s="47"/>
    </row>
    <row r="26" spans="5:17" ht="27.75" customHeight="1">
      <c r="E26" s="400" t="s">
        <v>11</v>
      </c>
      <c r="F26" s="400"/>
      <c r="G26" s="400"/>
      <c r="H26" s="400"/>
      <c r="I26" s="400"/>
      <c r="J26" s="400"/>
      <c r="K26" s="400"/>
      <c r="L26" s="400"/>
      <c r="M26" s="400"/>
      <c r="N26" s="400"/>
    </row>
    <row r="27" spans="5:17" ht="18" customHeight="1">
      <c r="F27" s="43"/>
      <c r="G27" s="43"/>
      <c r="H27" s="43"/>
      <c r="I27" s="43"/>
      <c r="J27" s="43"/>
      <c r="K27" s="43"/>
      <c r="L27" s="14"/>
    </row>
    <row r="28" spans="5:17" ht="18" customHeight="1">
      <c r="E28" s="404"/>
      <c r="F28" s="404"/>
      <c r="G28" s="404"/>
      <c r="H28" s="404"/>
      <c r="I28" s="404"/>
      <c r="J28" s="404"/>
      <c r="K28" s="404"/>
      <c r="L28" s="404"/>
      <c r="M28" s="404"/>
      <c r="N28" s="404"/>
    </row>
    <row r="29" spans="5:17" ht="18" customHeight="1">
      <c r="F29" s="43"/>
      <c r="G29" s="43"/>
      <c r="H29" s="43"/>
      <c r="I29" s="43"/>
      <c r="J29" s="43"/>
      <c r="K29" s="43"/>
      <c r="L29" s="14"/>
    </row>
    <row r="30" spans="5:17" ht="18" customHeight="1">
      <c r="E30" s="400" t="s">
        <v>156</v>
      </c>
      <c r="F30" s="400"/>
      <c r="G30" s="400"/>
      <c r="H30" s="400"/>
      <c r="I30" s="400"/>
      <c r="J30" s="400"/>
      <c r="K30" s="400"/>
      <c r="L30" s="400"/>
      <c r="M30" s="400"/>
      <c r="N30" s="400"/>
    </row>
    <row r="31" spans="5:17" ht="18" customHeight="1">
      <c r="E31" s="400" t="s">
        <v>217</v>
      </c>
      <c r="F31" s="400"/>
      <c r="G31" s="400"/>
      <c r="H31" s="400"/>
      <c r="I31" s="400"/>
      <c r="J31" s="400"/>
      <c r="K31" s="400"/>
      <c r="L31" s="400"/>
      <c r="M31" s="400"/>
      <c r="N31" s="400"/>
    </row>
    <row r="32" spans="5:17" ht="18" customHeight="1">
      <c r="E32" s="400" t="s">
        <v>223</v>
      </c>
      <c r="F32" s="400"/>
      <c r="G32" s="400"/>
      <c r="H32" s="400"/>
      <c r="I32" s="400"/>
      <c r="J32" s="400"/>
      <c r="K32" s="400"/>
      <c r="L32" s="400"/>
      <c r="M32" s="400"/>
      <c r="N32" s="400"/>
    </row>
    <row r="37" spans="1:15" ht="15.75" thickBot="1"/>
    <row r="38" spans="1:15" ht="15.75" thickTop="1">
      <c r="A38" s="167" t="s">
        <v>12</v>
      </c>
      <c r="B38" s="168"/>
      <c r="C38" s="168"/>
      <c r="D38" s="169"/>
    </row>
    <row r="39" spans="1:15">
      <c r="A39" s="170" t="s">
        <v>13</v>
      </c>
      <c r="B39" s="171"/>
      <c r="C39" s="171"/>
      <c r="D39" s="172"/>
    </row>
    <row r="40" spans="1:15">
      <c r="A40" s="173" t="s">
        <v>14</v>
      </c>
      <c r="B40" s="174"/>
      <c r="C40" s="174"/>
      <c r="D40" s="175"/>
    </row>
    <row r="41" spans="1:15" ht="15.75" thickBot="1">
      <c r="A41" s="176" t="s">
        <v>16</v>
      </c>
      <c r="B41" s="177"/>
      <c r="C41" s="177"/>
      <c r="D41" s="178"/>
      <c r="K41" s="15"/>
      <c r="L41" s="15"/>
    </row>
    <row r="42" spans="1:15" ht="19.5" thickTop="1">
      <c r="K42" s="15"/>
      <c r="L42" s="15"/>
      <c r="M42" s="45"/>
      <c r="N42" s="46"/>
      <c r="O42" s="46"/>
    </row>
    <row r="43" spans="1:15" ht="20.25" customHeight="1">
      <c r="K43" s="15"/>
      <c r="L43" s="15"/>
      <c r="M43" s="179" t="s">
        <v>154</v>
      </c>
      <c r="N43" s="46"/>
      <c r="O43" s="46"/>
    </row>
    <row r="44" spans="1:15" ht="20.100000000000001" customHeight="1">
      <c r="A44" s="162"/>
      <c r="B44" s="163" t="s">
        <v>15</v>
      </c>
      <c r="C44" s="162"/>
      <c r="D44" s="162"/>
      <c r="E44" s="162"/>
      <c r="F44" s="162"/>
      <c r="G44" s="162"/>
      <c r="K44" s="9"/>
      <c r="L44" s="9"/>
    </row>
    <row r="45" spans="1:15" ht="20.100000000000001" customHeight="1">
      <c r="A45" s="164" t="s">
        <v>205</v>
      </c>
      <c r="B45" s="165" t="s">
        <v>200</v>
      </c>
      <c r="C45" s="162"/>
      <c r="D45" s="162"/>
      <c r="E45" s="162"/>
      <c r="F45" s="162"/>
      <c r="G45" s="162"/>
    </row>
    <row r="46" spans="1:15" ht="20.100000000000001" customHeight="1">
      <c r="A46" s="164"/>
      <c r="B46" s="162" t="s">
        <v>208</v>
      </c>
      <c r="C46" s="162"/>
      <c r="D46" s="162"/>
      <c r="E46" s="162"/>
      <c r="F46" s="162"/>
      <c r="G46" s="162"/>
    </row>
    <row r="47" spans="1:15" ht="20.100000000000001" customHeight="1">
      <c r="A47" s="164"/>
      <c r="B47" s="162" t="s">
        <v>219</v>
      </c>
      <c r="C47" s="162"/>
      <c r="D47" s="162"/>
      <c r="E47" s="162"/>
      <c r="F47" s="162"/>
      <c r="G47" s="162"/>
    </row>
    <row r="48" spans="1:15" ht="20.100000000000001" customHeight="1">
      <c r="A48" s="164"/>
      <c r="B48" s="166" t="s">
        <v>43</v>
      </c>
      <c r="C48" s="162"/>
      <c r="D48" s="162"/>
      <c r="E48" s="162"/>
      <c r="F48" s="162"/>
      <c r="G48" s="162"/>
    </row>
    <row r="49" spans="1:7" ht="6.75" customHeight="1">
      <c r="A49" s="164"/>
      <c r="B49" s="162"/>
      <c r="C49" s="162"/>
      <c r="D49" s="162"/>
      <c r="E49" s="162"/>
      <c r="F49" s="162"/>
      <c r="G49" s="162"/>
    </row>
    <row r="50" spans="1:7" ht="20.100000000000001" customHeight="1">
      <c r="A50" s="164" t="s">
        <v>207</v>
      </c>
      <c r="B50" s="165" t="s">
        <v>201</v>
      </c>
      <c r="C50" s="162"/>
      <c r="D50" s="162"/>
      <c r="E50" s="162"/>
      <c r="F50" s="162"/>
      <c r="G50" s="162"/>
    </row>
    <row r="51" spans="1:7" ht="10.5" customHeight="1">
      <c r="A51" s="164"/>
      <c r="B51" s="165"/>
      <c r="C51" s="162"/>
      <c r="D51" s="162"/>
      <c r="E51" s="162"/>
      <c r="F51" s="162"/>
      <c r="G51" s="162"/>
    </row>
    <row r="52" spans="1:7" ht="20.100000000000001" customHeight="1">
      <c r="A52" s="164" t="s">
        <v>203</v>
      </c>
      <c r="B52" s="165" t="s">
        <v>202</v>
      </c>
      <c r="C52" s="162"/>
      <c r="D52" s="162"/>
      <c r="E52" s="162"/>
      <c r="F52" s="162"/>
      <c r="G52" s="162"/>
    </row>
    <row r="53" spans="1:7" ht="10.5" customHeight="1">
      <c r="A53" s="164"/>
      <c r="B53" s="162"/>
      <c r="C53" s="162"/>
      <c r="D53" s="162"/>
      <c r="E53" s="162"/>
      <c r="F53" s="162"/>
      <c r="G53" s="162"/>
    </row>
    <row r="54" spans="1:7" ht="21" customHeight="1">
      <c r="A54" s="164" t="s">
        <v>206</v>
      </c>
      <c r="B54" s="162" t="s">
        <v>204</v>
      </c>
      <c r="C54" s="162"/>
      <c r="D54" s="162"/>
      <c r="E54" s="162"/>
      <c r="F54" s="162"/>
      <c r="G54" s="162"/>
    </row>
    <row r="55" spans="1:7" ht="20.100000000000001" customHeight="1">
      <c r="A55" s="162"/>
      <c r="B55" s="162" t="s">
        <v>104</v>
      </c>
      <c r="C55" s="162"/>
      <c r="D55" s="162"/>
      <c r="E55" s="162"/>
      <c r="F55" s="162"/>
      <c r="G55" s="162"/>
    </row>
    <row r="56" spans="1:7" ht="20.100000000000001" customHeight="1">
      <c r="A56" s="162"/>
      <c r="B56" s="162"/>
      <c r="C56" s="162"/>
      <c r="D56" s="162"/>
      <c r="E56" s="162"/>
      <c r="F56" s="162"/>
      <c r="G56" s="162"/>
    </row>
    <row r="57" spans="1:7" ht="20.100000000000001" customHeight="1">
      <c r="A57" s="16"/>
      <c r="B57" s="16"/>
      <c r="C57" s="16"/>
      <c r="D57" s="16"/>
      <c r="E57" s="16"/>
      <c r="F57" s="16"/>
      <c r="G57" s="16"/>
    </row>
    <row r="58" spans="1:7" ht="18" customHeight="1"/>
    <row r="60" spans="1:7">
      <c r="A60" s="401" t="s">
        <v>222</v>
      </c>
      <c r="B60" s="401"/>
      <c r="C60" s="401"/>
    </row>
  </sheetData>
  <sheetProtection password="DDA1" sheet="1" objects="1" scenarios="1" selectLockedCells="1" selectUnlockedCells="1"/>
  <mergeCells count="9">
    <mergeCell ref="E31:N31"/>
    <mergeCell ref="E32:N32"/>
    <mergeCell ref="A60:C60"/>
    <mergeCell ref="E22:N22"/>
    <mergeCell ref="E23:N24"/>
    <mergeCell ref="E26:N26"/>
    <mergeCell ref="E28:N28"/>
    <mergeCell ref="E25:N25"/>
    <mergeCell ref="E30:N30"/>
  </mergeCells>
  <phoneticPr fontId="57" type="noConversion"/>
  <hyperlinks>
    <hyperlink ref="N9" r:id="rId1"/>
    <hyperlink ref="N10" r:id="rId2"/>
  </hyperlinks>
  <pageMargins left="0.23622047244094491" right="0.23622047244094491" top="0.35433070866141736" bottom="0.35433070866141736" header="0.31496062992125984" footer="0.31496062992125984"/>
  <pageSetup paperSize="5" scale="53"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37"/>
  <sheetViews>
    <sheetView showGridLines="0" zoomScale="70" zoomScaleNormal="70" zoomScaleSheetLayoutView="10" workbookViewId="0">
      <pane xSplit="3" topLeftCell="D1" activePane="topRight" state="frozen"/>
      <selection pane="topRight" activeCell="A11" sqref="A11:A12"/>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28.28515625" style="186" customWidth="1"/>
    <col min="6" max="6" width="25.85546875" style="186" customWidth="1"/>
    <col min="7" max="7" width="30.42578125" style="186" customWidth="1"/>
    <col min="8" max="8" width="28.42578125" style="186" customWidth="1"/>
    <col min="9" max="9" width="35.42578125" style="324" customWidth="1"/>
    <col min="10" max="10" width="26.42578125" style="324" customWidth="1"/>
    <col min="11" max="11" width="23.85546875" style="25" customWidth="1"/>
    <col min="12" max="12" width="29.85546875" style="25" customWidth="1"/>
    <col min="13" max="13" width="28" style="25" customWidth="1"/>
    <col min="14" max="14" width="39.42578125" style="25" customWidth="1"/>
    <col min="15" max="15" width="31.5703125" style="25" customWidth="1"/>
    <col min="16" max="16" width="34" style="25" customWidth="1"/>
    <col min="17" max="17" width="36.85546875" style="25" customWidth="1"/>
    <col min="18" max="18" width="25.28515625" style="25" customWidth="1"/>
    <col min="19" max="19" width="34.28515625" style="25" customWidth="1"/>
    <col min="20" max="20" width="27.5703125" style="25" customWidth="1"/>
    <col min="21" max="21" width="28" style="25" customWidth="1"/>
    <col min="22" max="22" width="39" style="25" customWidth="1"/>
    <col min="23" max="23" width="27.5703125" style="25" customWidth="1"/>
    <col min="24" max="24" width="34.85546875" style="25" customWidth="1"/>
    <col min="25" max="25" width="31.140625" style="25" customWidth="1"/>
    <col min="26" max="26" width="29.85546875" style="25" customWidth="1"/>
    <col min="27" max="27" width="27.7109375" style="25" customWidth="1"/>
    <col min="28" max="28" width="35.42578125" style="25" customWidth="1"/>
    <col min="29" max="29" width="54.28515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7" customHeight="1" thickBot="1">
      <c r="A3" s="456" t="s">
        <v>149</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81"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41.25" customHeight="1" thickBot="1">
      <c r="A5" s="550"/>
      <c r="B5" s="188"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48.75" customHeight="1" thickBot="1">
      <c r="A6" s="190" t="str">
        <f>IF(Identification!C28="","",Identification!C28)</f>
        <v/>
      </c>
      <c r="B6" s="190" t="str">
        <f>IF(Identification!C30="","",Identification!C30)</f>
        <v/>
      </c>
      <c r="C6" s="190" t="str">
        <f>IF(Identification!C31="","",Identification!C31)</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24"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29.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3.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c r="F11" s="463" t="str">
        <f t="shared" ref="F11:F30" si="0">IF(D11="","", IF(D11="Aucune anomalie observée","Conforme","Non conforme"))</f>
        <v/>
      </c>
      <c r="G11" s="465"/>
      <c r="H11" s="239" t="s">
        <v>76</v>
      </c>
      <c r="I11" s="183"/>
      <c r="J11" s="87"/>
      <c r="K11" s="240" t="str">
        <f t="shared" ref="K11:K30" si="1">IF(I11="","", IF(I11="Aucune anomalie observée","Conforme","Non conforme"))</f>
        <v/>
      </c>
      <c r="L11" s="86"/>
      <c r="M11" s="239" t="s">
        <v>76</v>
      </c>
      <c r="N11" s="87"/>
      <c r="O11" s="87"/>
      <c r="P11" s="241" t="str">
        <f>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0" customHeight="1" thickBot="1">
      <c r="A12" s="466"/>
      <c r="B12" s="466"/>
      <c r="C12" s="242"/>
      <c r="D12" s="504"/>
      <c r="E12" s="462"/>
      <c r="F12" s="464"/>
      <c r="G12" s="466"/>
      <c r="H12" s="243" t="s">
        <v>57</v>
      </c>
      <c r="I12" s="150"/>
      <c r="J12" s="89"/>
      <c r="K12" s="244" t="str">
        <f t="shared" si="1"/>
        <v/>
      </c>
      <c r="L12" s="90"/>
      <c r="M12" s="243" t="s">
        <v>57</v>
      </c>
      <c r="N12" s="150"/>
      <c r="O12" s="89"/>
      <c r="P12" s="296" t="str">
        <f t="shared" ref="P12:P30" si="2">IF(N12="","", IF(N12="Aucune anomalie observée","Conforme","Non conforme"))</f>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504"/>
      <c r="E14" s="462"/>
      <c r="F14" s="464" t="str">
        <f t="shared" si="0"/>
        <v/>
      </c>
      <c r="G14" s="466"/>
      <c r="H14" s="243" t="s">
        <v>57</v>
      </c>
      <c r="I14" s="150"/>
      <c r="J14" s="89"/>
      <c r="K14" s="245" t="str">
        <f t="shared" si="1"/>
        <v/>
      </c>
      <c r="L14" s="90"/>
      <c r="M14" s="243" t="s">
        <v>57</v>
      </c>
      <c r="N14" s="150"/>
      <c r="O14" s="89"/>
      <c r="P14" s="296"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504"/>
      <c r="E16" s="462"/>
      <c r="F16" s="464" t="str">
        <f t="shared" si="0"/>
        <v/>
      </c>
      <c r="G16" s="466"/>
      <c r="H16" s="243" t="s">
        <v>57</v>
      </c>
      <c r="I16" s="150"/>
      <c r="J16" s="89"/>
      <c r="K16" s="245" t="str">
        <f t="shared" si="1"/>
        <v/>
      </c>
      <c r="L16" s="90"/>
      <c r="M16" s="243" t="s">
        <v>57</v>
      </c>
      <c r="N16" s="150"/>
      <c r="O16" s="89"/>
      <c r="P16" s="296"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504"/>
      <c r="E18" s="462"/>
      <c r="F18" s="464" t="str">
        <f t="shared" si="0"/>
        <v/>
      </c>
      <c r="G18" s="466"/>
      <c r="H18" s="243" t="s">
        <v>57</v>
      </c>
      <c r="I18" s="150"/>
      <c r="J18" s="89"/>
      <c r="K18" s="245" t="str">
        <f t="shared" si="1"/>
        <v/>
      </c>
      <c r="L18" s="90"/>
      <c r="M18" s="243" t="s">
        <v>57</v>
      </c>
      <c r="N18" s="150"/>
      <c r="O18" s="89"/>
      <c r="P18" s="296"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504"/>
      <c r="E20" s="462"/>
      <c r="F20" s="464" t="str">
        <f t="shared" si="0"/>
        <v/>
      </c>
      <c r="G20" s="466"/>
      <c r="H20" s="243" t="s">
        <v>57</v>
      </c>
      <c r="I20" s="150"/>
      <c r="J20" s="89"/>
      <c r="K20" s="245" t="str">
        <f t="shared" si="1"/>
        <v/>
      </c>
      <c r="L20" s="90"/>
      <c r="M20" s="243" t="s">
        <v>57</v>
      </c>
      <c r="N20" s="150"/>
      <c r="O20" s="89"/>
      <c r="P20" s="296"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504"/>
      <c r="E22" s="462"/>
      <c r="F22" s="464" t="str">
        <f t="shared" si="0"/>
        <v/>
      </c>
      <c r="G22" s="466"/>
      <c r="H22" s="243" t="s">
        <v>57</v>
      </c>
      <c r="I22" s="150"/>
      <c r="J22" s="89"/>
      <c r="K22" s="244" t="str">
        <f t="shared" si="1"/>
        <v/>
      </c>
      <c r="L22" s="90"/>
      <c r="M22" s="243" t="s">
        <v>57</v>
      </c>
      <c r="N22" s="150"/>
      <c r="O22" s="89"/>
      <c r="P22" s="296"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504"/>
      <c r="E24" s="462"/>
      <c r="F24" s="464" t="str">
        <f t="shared" si="0"/>
        <v/>
      </c>
      <c r="G24" s="466"/>
      <c r="H24" s="243" t="s">
        <v>57</v>
      </c>
      <c r="I24" s="150"/>
      <c r="J24" s="89"/>
      <c r="K24" s="245" t="str">
        <f t="shared" si="1"/>
        <v/>
      </c>
      <c r="L24" s="90"/>
      <c r="M24" s="243" t="s">
        <v>57</v>
      </c>
      <c r="N24" s="150"/>
      <c r="O24" s="89"/>
      <c r="P24" s="296"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504"/>
      <c r="E26" s="462"/>
      <c r="F26" s="464" t="str">
        <f t="shared" si="0"/>
        <v/>
      </c>
      <c r="G26" s="466"/>
      <c r="H26" s="243" t="s">
        <v>57</v>
      </c>
      <c r="I26" s="150"/>
      <c r="J26" s="89"/>
      <c r="K26" s="245" t="str">
        <f t="shared" si="1"/>
        <v/>
      </c>
      <c r="L26" s="90"/>
      <c r="M26" s="243" t="s">
        <v>57</v>
      </c>
      <c r="N26" s="150"/>
      <c r="O26" s="89"/>
      <c r="P26" s="296"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504"/>
      <c r="E28" s="462"/>
      <c r="F28" s="464" t="str">
        <f t="shared" si="0"/>
        <v/>
      </c>
      <c r="G28" s="466"/>
      <c r="H28" s="243" t="s">
        <v>57</v>
      </c>
      <c r="I28" s="150"/>
      <c r="J28" s="89"/>
      <c r="K28" s="245" t="str">
        <f t="shared" si="1"/>
        <v/>
      </c>
      <c r="L28" s="90"/>
      <c r="M28" s="243" t="s">
        <v>57</v>
      </c>
      <c r="N28" s="150"/>
      <c r="O28" s="89"/>
      <c r="P28" s="296"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504"/>
      <c r="E30" s="462"/>
      <c r="F30" s="464" t="str">
        <f t="shared" si="0"/>
        <v/>
      </c>
      <c r="G30" s="466"/>
      <c r="H30" s="243" t="s">
        <v>57</v>
      </c>
      <c r="I30" s="150"/>
      <c r="J30" s="89"/>
      <c r="K30" s="245" t="str">
        <f t="shared" si="1"/>
        <v/>
      </c>
      <c r="L30" s="90"/>
      <c r="M30" s="243" t="s">
        <v>57</v>
      </c>
      <c r="N30" s="150"/>
      <c r="O30" s="89"/>
      <c r="P30" s="296"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2"/>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556"/>
      <c r="C33" s="334"/>
      <c r="D33" s="503" t="s">
        <v>98</v>
      </c>
      <c r="E33" s="496"/>
      <c r="F33" s="496"/>
      <c r="G33" s="496"/>
      <c r="H33" s="496"/>
      <c r="I33" s="496"/>
      <c r="J33" s="496"/>
      <c r="K33" s="496"/>
      <c r="L33" s="496"/>
      <c r="M33" s="496"/>
      <c r="N33" s="496"/>
      <c r="O33" s="497"/>
      <c r="P33" s="505" t="s">
        <v>99</v>
      </c>
      <c r="Q33" s="496"/>
      <c r="R33" s="496"/>
      <c r="S33" s="496"/>
      <c r="T33" s="496"/>
      <c r="U33" s="496"/>
      <c r="V33" s="496"/>
      <c r="W33" s="496"/>
      <c r="X33" s="496"/>
      <c r="Y33" s="496"/>
      <c r="Z33" s="496"/>
      <c r="AA33" s="496"/>
      <c r="AB33" s="497"/>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267"/>
      <c r="B34" s="268"/>
      <c r="C34" s="344"/>
      <c r="D34" s="525" t="s">
        <v>125</v>
      </c>
      <c r="E34" s="552"/>
      <c r="F34" s="552"/>
      <c r="G34" s="552"/>
      <c r="H34" s="553"/>
      <c r="I34" s="498" t="s">
        <v>77</v>
      </c>
      <c r="J34" s="499"/>
      <c r="K34" s="499"/>
      <c r="L34" s="499"/>
      <c r="M34" s="499"/>
      <c r="N34" s="500"/>
      <c r="O34" s="270" t="s">
        <v>26</v>
      </c>
      <c r="P34" s="345"/>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29</v>
      </c>
      <c r="R35" s="473" t="s">
        <v>30</v>
      </c>
      <c r="S35" s="473" t="s">
        <v>74</v>
      </c>
      <c r="T35" s="473" t="s">
        <v>31</v>
      </c>
      <c r="U35" s="508" t="s">
        <v>32</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27"/>
      <c r="R36" s="474"/>
      <c r="S36" s="474"/>
      <c r="T36" s="474"/>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100"/>
      <c r="W62" s="310"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14" t="str">
        <f t="shared" si="61"/>
        <v/>
      </c>
      <c r="W63" s="315"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104"/>
      <c r="W64" s="317"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14" t="str">
        <f t="shared" si="64"/>
        <v/>
      </c>
      <c r="W65" s="245"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100"/>
      <c r="W66" s="310" t="str">
        <f>IF(E66="","",V66/E66)</f>
        <v/>
      </c>
      <c r="X66" s="311" t="str">
        <f>IF(V66="","",V66)</f>
        <v/>
      </c>
      <c r="Y66" s="488" t="str">
        <f>IF(V66="","",2*ABS(V68-V66)/(V68+V66))</f>
        <v/>
      </c>
      <c r="Z66" s="471"/>
      <c r="AA66" s="82"/>
      <c r="AB66" s="82"/>
      <c r="AC66" s="82"/>
      <c r="AD66" s="82"/>
      <c r="AE66" s="82"/>
    </row>
    <row r="67" spans="1:71" s="187" customFormat="1" ht="30" customHeigh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14" t="str">
        <f t="shared" si="66"/>
        <v/>
      </c>
      <c r="W67" s="315"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101"/>
      <c r="F68" s="102"/>
      <c r="G68" s="102"/>
      <c r="H68" s="102"/>
      <c r="I68" s="102"/>
      <c r="J68" s="102"/>
      <c r="K68" s="102"/>
      <c r="L68" s="102"/>
      <c r="M68" s="102"/>
      <c r="N68" s="102"/>
      <c r="O68" s="102"/>
      <c r="P68" s="103"/>
      <c r="Q68" s="102"/>
      <c r="R68" s="102"/>
      <c r="S68" s="103"/>
      <c r="T68" s="102"/>
      <c r="U68" s="102"/>
      <c r="V68" s="104"/>
      <c r="W68" s="317"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20" t="str">
        <f t="shared" si="69"/>
        <v/>
      </c>
      <c r="W69" s="245"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100"/>
      <c r="W70" s="310"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14" t="str">
        <f t="shared" si="72"/>
        <v/>
      </c>
      <c r="W71" s="315"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102"/>
      <c r="F72" s="103"/>
      <c r="G72" s="102"/>
      <c r="H72" s="102"/>
      <c r="I72" s="103"/>
      <c r="J72" s="102"/>
      <c r="K72" s="102"/>
      <c r="L72" s="104"/>
      <c r="M72" s="102"/>
      <c r="N72" s="102"/>
      <c r="O72" s="102"/>
      <c r="P72" s="103"/>
      <c r="Q72" s="102"/>
      <c r="R72" s="102"/>
      <c r="S72" s="103"/>
      <c r="T72" s="102"/>
      <c r="U72" s="102"/>
      <c r="V72" s="104"/>
      <c r="W72" s="317"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20" t="str">
        <f t="shared" si="75"/>
        <v/>
      </c>
      <c r="W73" s="245"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100"/>
      <c r="W74" s="310"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14" t="str">
        <f t="shared" si="78"/>
        <v/>
      </c>
      <c r="W75" s="315"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104"/>
      <c r="W76" s="317"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20" t="str">
        <f t="shared" si="81"/>
        <v/>
      </c>
      <c r="W77" s="245"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100"/>
      <c r="W78" s="310" t="str">
        <f>IF(E78="","",V78/E78)</f>
        <v/>
      </c>
      <c r="X78" s="311" t="str">
        <f>IF(V78="","",V78)</f>
        <v/>
      </c>
      <c r="Y78" s="488" t="str">
        <f>IF(V78="","",2*ABS(V80-V78)/(V80+V78))</f>
        <v/>
      </c>
      <c r="Z78" s="471"/>
      <c r="AA78" s="82"/>
      <c r="AB78" s="82"/>
      <c r="AC78" s="82"/>
      <c r="AD78" s="82"/>
      <c r="AE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14" t="str">
        <f t="shared" si="83"/>
        <v/>
      </c>
      <c r="W79" s="315"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104"/>
      <c r="W80" s="317"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20" t="str">
        <f t="shared" si="86"/>
        <v/>
      </c>
      <c r="W81" s="245"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100"/>
      <c r="W82" s="310"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14" t="str">
        <f t="shared" si="89"/>
        <v/>
      </c>
      <c r="W83" s="315"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104"/>
      <c r="W84" s="317"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20" t="str">
        <f t="shared" si="92"/>
        <v/>
      </c>
      <c r="W85" s="245"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2"/>
      <c r="W86" s="310"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14" t="str">
        <f t="shared" si="95"/>
        <v/>
      </c>
      <c r="W87" s="315"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102"/>
      <c r="W88" s="317"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20" t="str">
        <f t="shared" si="98"/>
        <v/>
      </c>
      <c r="W89" s="245"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2"/>
      <c r="W90" s="310" t="str">
        <f>IF(E90="","",V90/E90)</f>
        <v/>
      </c>
      <c r="X90" s="311" t="str">
        <f>IF(V90="","",V90)</f>
        <v/>
      </c>
      <c r="Y90" s="488" t="str">
        <f>IF(V90="","",2*ABS(V92-V90)/(V92+V90))</f>
        <v/>
      </c>
      <c r="Z90" s="471"/>
      <c r="AA90" s="82"/>
      <c r="AB90" s="82"/>
      <c r="AC90" s="82"/>
      <c r="AD90" s="82"/>
      <c r="AE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14" t="str">
        <f t="shared" si="100"/>
        <v/>
      </c>
      <c r="W91" s="315"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102"/>
      <c r="W92" s="317"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20" t="str">
        <f t="shared" si="103"/>
        <v/>
      </c>
      <c r="W93" s="245"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2"/>
      <c r="W94" s="310"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14" t="str">
        <f t="shared" si="106"/>
        <v/>
      </c>
      <c r="W95" s="315"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102"/>
      <c r="W96" s="317"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20" t="str">
        <f t="shared" si="109"/>
        <v/>
      </c>
      <c r="W97" s="245"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2"/>
      <c r="W98" s="310"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14" t="str">
        <f t="shared" si="112"/>
        <v/>
      </c>
      <c r="W99" s="315"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102"/>
      <c r="W100" s="317"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20" t="str">
        <f t="shared" si="115"/>
        <v/>
      </c>
      <c r="W101" s="245"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1:71" s="187" customFormat="1" ht="45.75" customHeight="1" thickBot="1">
      <c r="A113" s="186"/>
      <c r="B113" s="186"/>
      <c r="C113" s="186"/>
      <c r="D113" s="186"/>
      <c r="E113" s="186"/>
      <c r="F113" s="186"/>
      <c r="G113" s="186"/>
      <c r="H113" s="186"/>
      <c r="I113" s="323"/>
      <c r="J113" s="323"/>
      <c r="K113" s="25"/>
      <c r="L113" s="25"/>
      <c r="M113" s="25"/>
      <c r="N113" s="25"/>
      <c r="O113" s="25"/>
      <c r="P113" s="25"/>
      <c r="Q113" s="25"/>
      <c r="R113" s="25"/>
      <c r="S113" s="25"/>
      <c r="T113" s="25"/>
      <c r="U113" s="25"/>
      <c r="V113" s="25"/>
      <c r="W113" s="25"/>
      <c r="X113" s="25"/>
      <c r="Y113" s="25"/>
      <c r="Z113" s="25"/>
      <c r="AA113" s="25"/>
      <c r="AB113" s="25"/>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1:71" ht="30" customHeight="1" thickBot="1">
      <c r="I114" s="323"/>
      <c r="J114" s="323"/>
    </row>
    <row r="115" spans="1:71" ht="30" customHeight="1">
      <c r="I115" s="323"/>
      <c r="J115" s="323"/>
      <c r="AV115" s="562" t="str">
        <f>IF(B27="","",B27)</f>
        <v/>
      </c>
      <c r="AW115" s="481" t="s">
        <v>85</v>
      </c>
      <c r="AX115" s="475" t="s">
        <v>27</v>
      </c>
      <c r="AY115" s="110" t="s">
        <v>88</v>
      </c>
      <c r="AZ115" s="36" t="str">
        <f>IF($E$94="","",(71.498068+94.593053*LOG(AZ121,10)+41.912053*POWER(LOG(AZ121,10),2)+9.8247004*POWER(LOG(AZ121,10),3)+0.28175407*POWER(LOG(AZ121,10),4)-1.1878455*POWER(LOG(AZ121,10),5)-0.18014349*POWER(LOG(AZ121,10),6)+0.14710899*POWER(LOG(AZ121,10),7)-0.017046845*POWER(LOG(AZ121,10),8)))</f>
        <v/>
      </c>
      <c r="BA115" s="37" t="str">
        <f t="shared" ref="BA115:BQ115" si="128">IF($E$94="","",(71.498068+94.593053*LOG(F94,10)+41.912053*POWER(LOG(F94,10),2)+9.8247004*POWER(LOG(F94,10),3)+0.28175407*POWER(LOG(F94,10),4)-1.1878455*POWER(LOG(F94,10),5)-0.18014349*POWER(LOG(F94,10),6)+0.14710899*POWER(LOG(F94,10),7)-0.017046845*POWER(LOG(F94,10),8)))</f>
        <v/>
      </c>
      <c r="BB115" s="37" t="str">
        <f t="shared" si="128"/>
        <v/>
      </c>
      <c r="BC115" s="37" t="str">
        <f t="shared" si="128"/>
        <v/>
      </c>
      <c r="BD115" s="37" t="str">
        <f t="shared" si="128"/>
        <v/>
      </c>
      <c r="BE115" s="37" t="str">
        <f t="shared" si="128"/>
        <v/>
      </c>
      <c r="BF115" s="37" t="str">
        <f t="shared" si="128"/>
        <v/>
      </c>
      <c r="BG115" s="37" t="str">
        <f t="shared" si="128"/>
        <v/>
      </c>
      <c r="BH115" s="37" t="str">
        <f t="shared" si="128"/>
        <v/>
      </c>
      <c r="BI115" s="37" t="str">
        <f t="shared" si="128"/>
        <v/>
      </c>
      <c r="BJ115" s="37" t="str">
        <f t="shared" si="128"/>
        <v/>
      </c>
      <c r="BK115" s="37" t="str">
        <f t="shared" si="128"/>
        <v/>
      </c>
      <c r="BL115" s="37" t="str">
        <f t="shared" si="128"/>
        <v/>
      </c>
      <c r="BM115" s="37" t="str">
        <f t="shared" si="128"/>
        <v/>
      </c>
      <c r="BN115" s="37" t="str">
        <f t="shared" si="128"/>
        <v/>
      </c>
      <c r="BO115" s="37" t="str">
        <f t="shared" si="128"/>
        <v/>
      </c>
      <c r="BP115" s="37" t="str">
        <f t="shared" si="128"/>
        <v/>
      </c>
      <c r="BQ115" s="37" t="str">
        <f t="shared" si="128"/>
        <v/>
      </c>
    </row>
    <row r="116" spans="1:71" ht="30" customHeight="1">
      <c r="I116" s="323"/>
      <c r="J116" s="323"/>
      <c r="AV116" s="563"/>
      <c r="AW116" s="482"/>
      <c r="AX116" s="476"/>
      <c r="AY116" s="115" t="s">
        <v>35</v>
      </c>
      <c r="AZ116" s="38"/>
      <c r="BA116" s="29" t="str">
        <f t="shared" ref="BA116:BQ116" si="129">IF($E$94="","",((F94-E94)/(0.5*(F94+E94))))</f>
        <v/>
      </c>
      <c r="BB116" s="29" t="str">
        <f t="shared" si="129"/>
        <v/>
      </c>
      <c r="BC116" s="29" t="str">
        <f t="shared" si="129"/>
        <v/>
      </c>
      <c r="BD116" s="29" t="str">
        <f t="shared" si="129"/>
        <v/>
      </c>
      <c r="BE116" s="29" t="str">
        <f t="shared" si="129"/>
        <v/>
      </c>
      <c r="BF116" s="29" t="str">
        <f t="shared" si="129"/>
        <v/>
      </c>
      <c r="BG116" s="29" t="str">
        <f t="shared" si="129"/>
        <v/>
      </c>
      <c r="BH116" s="29" t="str">
        <f t="shared" si="129"/>
        <v/>
      </c>
      <c r="BI116" s="29" t="str">
        <f t="shared" si="129"/>
        <v/>
      </c>
      <c r="BJ116" s="29" t="str">
        <f t="shared" si="129"/>
        <v/>
      </c>
      <c r="BK116" s="29" t="str">
        <f t="shared" si="129"/>
        <v/>
      </c>
      <c r="BL116" s="29" t="str">
        <f t="shared" si="129"/>
        <v/>
      </c>
      <c r="BM116" s="29" t="str">
        <f t="shared" si="129"/>
        <v/>
      </c>
      <c r="BN116" s="29" t="str">
        <f t="shared" si="129"/>
        <v/>
      </c>
      <c r="BO116" s="29" t="str">
        <f t="shared" si="129"/>
        <v/>
      </c>
      <c r="BP116" s="29" t="str">
        <f t="shared" si="129"/>
        <v/>
      </c>
      <c r="BQ116" s="29" t="str">
        <f t="shared" si="129"/>
        <v/>
      </c>
    </row>
    <row r="117" spans="1:71" ht="30" customHeight="1" thickBot="1">
      <c r="I117" s="323"/>
      <c r="J117" s="323"/>
      <c r="AV117" s="563"/>
      <c r="AW117" s="482"/>
      <c r="AX117" s="477"/>
      <c r="AY117" s="119" t="s">
        <v>36</v>
      </c>
      <c r="AZ117" s="353"/>
      <c r="BA117" s="40" t="str">
        <f t="shared" ref="BA117:BQ117" si="130">IF(BA$123="","",(ABS(BA$123-BA116)/BA$123)*100)</f>
        <v/>
      </c>
      <c r="BB117" s="40" t="str">
        <f t="shared" si="130"/>
        <v/>
      </c>
      <c r="BC117" s="40" t="str">
        <f t="shared" si="130"/>
        <v/>
      </c>
      <c r="BD117" s="40" t="str">
        <f t="shared" si="130"/>
        <v/>
      </c>
      <c r="BE117" s="40" t="str">
        <f t="shared" si="130"/>
        <v/>
      </c>
      <c r="BF117" s="40" t="str">
        <f t="shared" si="130"/>
        <v/>
      </c>
      <c r="BG117" s="40" t="str">
        <f t="shared" si="130"/>
        <v/>
      </c>
      <c r="BH117" s="40" t="str">
        <f t="shared" si="130"/>
        <v/>
      </c>
      <c r="BI117" s="40" t="str">
        <f t="shared" si="130"/>
        <v/>
      </c>
      <c r="BJ117" s="40" t="str">
        <f t="shared" si="130"/>
        <v/>
      </c>
      <c r="BK117" s="40" t="str">
        <f t="shared" si="130"/>
        <v/>
      </c>
      <c r="BL117" s="40" t="str">
        <f t="shared" si="130"/>
        <v/>
      </c>
      <c r="BM117" s="40" t="str">
        <f t="shared" si="130"/>
        <v/>
      </c>
      <c r="BN117" s="40" t="str">
        <f t="shared" si="130"/>
        <v/>
      </c>
      <c r="BO117" s="40" t="str">
        <f t="shared" si="130"/>
        <v/>
      </c>
      <c r="BP117" s="40" t="str">
        <f t="shared" si="130"/>
        <v/>
      </c>
      <c r="BQ117" s="40" t="str">
        <f t="shared" si="130"/>
        <v/>
      </c>
    </row>
    <row r="118" spans="1:71" ht="30" customHeight="1">
      <c r="I118" s="323"/>
      <c r="J118" s="323"/>
      <c r="AV118" s="563"/>
      <c r="AW118" s="483"/>
      <c r="AX118" s="475" t="s">
        <v>28</v>
      </c>
      <c r="AY118" s="122" t="s">
        <v>88</v>
      </c>
      <c r="AZ118" s="36" t="str">
        <f t="shared" ref="AZ118:BQ118" si="131">IF($E$96="","",(71.498068+94.593053*LOG(E96,10)+41.912053*POWER(LOG(E96,10),2)+9.8247004*POWER(LOG(E96,10),3)+0.28175407*POWER(LOG(E96,10),4)-1.1878455*POWER(LOG(E96,10),5)-0.18014349*POWER(LOG(E96,10),6)+0.14710899*POWER(LOG(E96,10),7)-0.017046845*POWER(LOG(E96,10),8)))</f>
        <v/>
      </c>
      <c r="BA118" s="36" t="str">
        <f t="shared" si="131"/>
        <v/>
      </c>
      <c r="BB118" s="36" t="str">
        <f t="shared" si="131"/>
        <v/>
      </c>
      <c r="BC118" s="36" t="str">
        <f t="shared" si="131"/>
        <v/>
      </c>
      <c r="BD118" s="36" t="str">
        <f t="shared" si="131"/>
        <v/>
      </c>
      <c r="BE118" s="36" t="str">
        <f t="shared" si="131"/>
        <v/>
      </c>
      <c r="BF118" s="36" t="str">
        <f t="shared" si="131"/>
        <v/>
      </c>
      <c r="BG118" s="36" t="str">
        <f t="shared" si="131"/>
        <v/>
      </c>
      <c r="BH118" s="36" t="str">
        <f t="shared" si="131"/>
        <v/>
      </c>
      <c r="BI118" s="36" t="str">
        <f t="shared" si="131"/>
        <v/>
      </c>
      <c r="BJ118" s="36" t="str">
        <f t="shared" si="131"/>
        <v/>
      </c>
      <c r="BK118" s="36" t="str">
        <f t="shared" si="131"/>
        <v/>
      </c>
      <c r="BL118" s="36" t="str">
        <f t="shared" si="131"/>
        <v/>
      </c>
      <c r="BM118" s="36" t="str">
        <f t="shared" si="131"/>
        <v/>
      </c>
      <c r="BN118" s="36" t="str">
        <f t="shared" si="131"/>
        <v/>
      </c>
      <c r="BO118" s="36" t="str">
        <f t="shared" si="131"/>
        <v/>
      </c>
      <c r="BP118" s="36" t="str">
        <f t="shared" si="131"/>
        <v/>
      </c>
      <c r="BQ118" s="36" t="str">
        <f t="shared" si="131"/>
        <v/>
      </c>
    </row>
    <row r="119" spans="1:71" ht="30" customHeight="1">
      <c r="I119" s="323"/>
      <c r="J119" s="323"/>
      <c r="AV119" s="563"/>
      <c r="AW119" s="483"/>
      <c r="AX119" s="476"/>
      <c r="AY119" s="126" t="s">
        <v>35</v>
      </c>
      <c r="AZ119" s="354"/>
      <c r="BA119" s="29" t="str">
        <f t="shared" ref="BA119:BQ119" si="132">IF($E$96="","",((F96-E96)/(0.5*(F96+E96))))</f>
        <v/>
      </c>
      <c r="BB119" s="29" t="str">
        <f t="shared" si="132"/>
        <v/>
      </c>
      <c r="BC119" s="29" t="str">
        <f t="shared" si="132"/>
        <v/>
      </c>
      <c r="BD119" s="29" t="str">
        <f t="shared" si="132"/>
        <v/>
      </c>
      <c r="BE119" s="29" t="str">
        <f t="shared" si="132"/>
        <v/>
      </c>
      <c r="BF119" s="29" t="str">
        <f t="shared" si="132"/>
        <v/>
      </c>
      <c r="BG119" s="29" t="str">
        <f t="shared" si="132"/>
        <v/>
      </c>
      <c r="BH119" s="29" t="str">
        <f t="shared" si="132"/>
        <v/>
      </c>
      <c r="BI119" s="29" t="str">
        <f t="shared" si="132"/>
        <v/>
      </c>
      <c r="BJ119" s="29" t="str">
        <f t="shared" si="132"/>
        <v/>
      </c>
      <c r="BK119" s="29" t="str">
        <f t="shared" si="132"/>
        <v/>
      </c>
      <c r="BL119" s="29" t="str">
        <f t="shared" si="132"/>
        <v/>
      </c>
      <c r="BM119" s="29" t="str">
        <f t="shared" si="132"/>
        <v/>
      </c>
      <c r="BN119" s="29" t="str">
        <f t="shared" si="132"/>
        <v/>
      </c>
      <c r="BO119" s="29" t="str">
        <f t="shared" si="132"/>
        <v/>
      </c>
      <c r="BP119" s="29" t="str">
        <f t="shared" si="132"/>
        <v/>
      </c>
      <c r="BQ119" s="29" t="str">
        <f t="shared" si="132"/>
        <v/>
      </c>
    </row>
    <row r="120" spans="1:71" ht="30" customHeight="1" thickBot="1">
      <c r="I120" s="323"/>
      <c r="J120" s="323"/>
      <c r="AV120" s="563"/>
      <c r="AW120" s="484"/>
      <c r="AX120" s="477"/>
      <c r="AY120" s="127" t="s">
        <v>36</v>
      </c>
      <c r="AZ120" s="353"/>
      <c r="BA120" s="40" t="str">
        <f t="shared" ref="BA120:BQ120" si="133">IF(BA$123="","",(ABS(BA$123-BA119)/BA$123)*100)</f>
        <v/>
      </c>
      <c r="BB120" s="40" t="str">
        <f t="shared" si="133"/>
        <v/>
      </c>
      <c r="BC120" s="40" t="str">
        <f t="shared" si="133"/>
        <v/>
      </c>
      <c r="BD120" s="40" t="str">
        <f t="shared" si="133"/>
        <v/>
      </c>
      <c r="BE120" s="40" t="str">
        <f t="shared" si="133"/>
        <v/>
      </c>
      <c r="BF120" s="40" t="str">
        <f t="shared" si="133"/>
        <v/>
      </c>
      <c r="BG120" s="40" t="str">
        <f t="shared" si="133"/>
        <v/>
      </c>
      <c r="BH120" s="40" t="str">
        <f t="shared" si="133"/>
        <v/>
      </c>
      <c r="BI120" s="40" t="str">
        <f t="shared" si="133"/>
        <v/>
      </c>
      <c r="BJ120" s="40" t="str">
        <f t="shared" si="133"/>
        <v/>
      </c>
      <c r="BK120" s="40" t="str">
        <f t="shared" si="133"/>
        <v/>
      </c>
      <c r="BL120" s="40" t="str">
        <f t="shared" si="133"/>
        <v/>
      </c>
      <c r="BM120" s="40" t="str">
        <f t="shared" si="133"/>
        <v/>
      </c>
      <c r="BN120" s="40" t="str">
        <f t="shared" si="133"/>
        <v/>
      </c>
      <c r="BO120" s="40" t="str">
        <f t="shared" si="133"/>
        <v/>
      </c>
      <c r="BP120" s="40" t="str">
        <f t="shared" si="133"/>
        <v/>
      </c>
      <c r="BQ120" s="40" t="str">
        <f t="shared" si="133"/>
        <v/>
      </c>
    </row>
    <row r="121" spans="1:71" ht="30" customHeight="1">
      <c r="I121" s="323"/>
      <c r="J121" s="323"/>
      <c r="AV121" s="563"/>
      <c r="AW121" s="485" t="s">
        <v>49</v>
      </c>
      <c r="AX121" s="249" t="s">
        <v>86</v>
      </c>
      <c r="AY121" s="110" t="s">
        <v>34</v>
      </c>
      <c r="AZ121" s="30" t="str">
        <f>IF($E$94="","",(E94+E96)/2)</f>
        <v/>
      </c>
      <c r="BA121" s="41" t="str">
        <f t="shared" ref="BA121:BP121" si="134">IF($V$94="","",(10^((-1.3011877+(0.080242636*LN(BA122))+(0.13646699*(LN(BA122))^2)+(-0.025468404*(LN(BA122))^3)+(0.0013635334*(LN(BA122))^4))/(1+(-0.025840191*LN(BA122))+(-0.10320229*(LN(BA122))^2)+(0.02874562*(LN(BA122))^3)+(-0.0031978977*(LN(BA122))^4)+(0.00012992634*(LN(BA122))^5)))))</f>
        <v/>
      </c>
      <c r="BB121" s="41" t="str">
        <f t="shared" si="134"/>
        <v/>
      </c>
      <c r="BC121" s="41" t="str">
        <f t="shared" si="134"/>
        <v/>
      </c>
      <c r="BD121" s="41" t="str">
        <f t="shared" si="134"/>
        <v/>
      </c>
      <c r="BE121" s="41" t="str">
        <f t="shared" si="134"/>
        <v/>
      </c>
      <c r="BF121" s="41" t="str">
        <f t="shared" si="134"/>
        <v/>
      </c>
      <c r="BG121" s="41" t="str">
        <f t="shared" si="134"/>
        <v/>
      </c>
      <c r="BH121" s="41" t="str">
        <f t="shared" si="134"/>
        <v/>
      </c>
      <c r="BI121" s="41" t="str">
        <f t="shared" si="134"/>
        <v/>
      </c>
      <c r="BJ121" s="41" t="str">
        <f t="shared" si="134"/>
        <v/>
      </c>
      <c r="BK121" s="41" t="str">
        <f t="shared" si="134"/>
        <v/>
      </c>
      <c r="BL121" s="41" t="str">
        <f t="shared" si="134"/>
        <v/>
      </c>
      <c r="BM121" s="41" t="str">
        <f t="shared" si="134"/>
        <v/>
      </c>
      <c r="BN121" s="41" t="str">
        <f t="shared" si="134"/>
        <v/>
      </c>
      <c r="BO121" s="41" t="str">
        <f t="shared" si="134"/>
        <v/>
      </c>
      <c r="BP121" s="41" t="str">
        <f t="shared" si="134"/>
        <v/>
      </c>
      <c r="BQ121" s="355" t="str">
        <f>IF($E$94="","",(V94+V96)/2)</f>
        <v/>
      </c>
      <c r="BR121" s="356" t="s">
        <v>89</v>
      </c>
      <c r="BS121" s="32" t="str">
        <f>IF($V$94="","",(BQ122-AZ122)/$V$61)</f>
        <v/>
      </c>
    </row>
    <row r="122" spans="1:71" ht="30" customHeight="1" thickBot="1">
      <c r="I122" s="323"/>
      <c r="J122" s="323"/>
      <c r="AV122" s="563"/>
      <c r="AW122" s="486"/>
      <c r="AX122" s="252" t="s">
        <v>87</v>
      </c>
      <c r="AY122" s="130" t="s">
        <v>88</v>
      </c>
      <c r="AZ122" s="39" t="str">
        <f>IF(E94="","",(71.498068+94.593053*LOG(AZ121,10)+41.912053*POWER(LOG(AZ121,10),2)+9.8247004*POWER(LOG(AZ121,10),3)+0.28175407*POWER(LOG(AZ121,10),4)-1.1878455*POWER(LOG(AZ121,10),5)-0.18014349*POWER(LOG(AZ121,10),6)+0.14710899*POWER(LOG(AZ121,10),7)-0.017046845*POWER(LOG(AZ121,10),8)))</f>
        <v/>
      </c>
      <c r="BA122" s="31" t="str">
        <f t="shared" ref="BA122:BP122" si="135">IF($V$94="","",$BS$121*F61+$BS$122)</f>
        <v/>
      </c>
      <c r="BB122" s="31" t="str">
        <f t="shared" si="135"/>
        <v/>
      </c>
      <c r="BC122" s="31" t="str">
        <f t="shared" si="135"/>
        <v/>
      </c>
      <c r="BD122" s="31" t="str">
        <f t="shared" si="135"/>
        <v/>
      </c>
      <c r="BE122" s="31" t="str">
        <f t="shared" si="135"/>
        <v/>
      </c>
      <c r="BF122" s="31" t="str">
        <f t="shared" si="135"/>
        <v/>
      </c>
      <c r="BG122" s="31" t="str">
        <f t="shared" si="135"/>
        <v/>
      </c>
      <c r="BH122" s="31" t="str">
        <f t="shared" si="135"/>
        <v/>
      </c>
      <c r="BI122" s="31" t="str">
        <f t="shared" si="135"/>
        <v/>
      </c>
      <c r="BJ122" s="31" t="str">
        <f t="shared" si="135"/>
        <v/>
      </c>
      <c r="BK122" s="31" t="str">
        <f t="shared" si="135"/>
        <v/>
      </c>
      <c r="BL122" s="31" t="str">
        <f t="shared" si="135"/>
        <v/>
      </c>
      <c r="BM122" s="31" t="str">
        <f t="shared" si="135"/>
        <v/>
      </c>
      <c r="BN122" s="31" t="str">
        <f t="shared" si="135"/>
        <v/>
      </c>
      <c r="BO122" s="31" t="str">
        <f t="shared" si="135"/>
        <v/>
      </c>
      <c r="BP122" s="31" t="str">
        <f t="shared" si="135"/>
        <v/>
      </c>
      <c r="BQ122" s="35" t="str">
        <f>IF(V94="","",(71.498068+94.593053*LOG(BQ121,10)+41.912053*POWER(LOG(BQ121,10),2)+9.8247004*POWER(LOG(BQ121,10),3)+0.28175407*POWER(LOG(BQ121,10),4)-1.1878455*POWER(LOG(BQ121,10),5)-0.18014349*POWER(LOG(BQ121,10),6)+0.14710899*POWER(LOG(BQ121,10),7)-0.017046845*POWER(LOG(BQ121,10),8)))</f>
        <v/>
      </c>
      <c r="BR122" s="357" t="s">
        <v>90</v>
      </c>
      <c r="BS122" s="33" t="str">
        <f>IF(AZ122="","",AZ122)</f>
        <v/>
      </c>
    </row>
    <row r="123" spans="1:71" ht="30" customHeight="1">
      <c r="I123" s="323"/>
      <c r="J123" s="323"/>
      <c r="AV123" s="563"/>
      <c r="AW123" s="486"/>
      <c r="AX123" s="132" t="s">
        <v>35</v>
      </c>
      <c r="AY123" s="126" t="s">
        <v>35</v>
      </c>
      <c r="AZ123" s="354"/>
      <c r="BA123" s="31" t="str">
        <f t="shared" ref="BA123:BQ123" si="136">IF($V$94="","",((BA121-AZ121)/(0.5*(BA121+AZ121))))</f>
        <v/>
      </c>
      <c r="BB123" s="31" t="str">
        <f t="shared" si="136"/>
        <v/>
      </c>
      <c r="BC123" s="31" t="str">
        <f t="shared" si="136"/>
        <v/>
      </c>
      <c r="BD123" s="31" t="str">
        <f t="shared" si="136"/>
        <v/>
      </c>
      <c r="BE123" s="31" t="str">
        <f t="shared" si="136"/>
        <v/>
      </c>
      <c r="BF123" s="31" t="str">
        <f t="shared" si="136"/>
        <v/>
      </c>
      <c r="BG123" s="31" t="str">
        <f t="shared" si="136"/>
        <v/>
      </c>
      <c r="BH123" s="31" t="str">
        <f t="shared" si="136"/>
        <v/>
      </c>
      <c r="BI123" s="31" t="str">
        <f t="shared" si="136"/>
        <v/>
      </c>
      <c r="BJ123" s="31" t="str">
        <f t="shared" si="136"/>
        <v/>
      </c>
      <c r="BK123" s="31" t="str">
        <f t="shared" si="136"/>
        <v/>
      </c>
      <c r="BL123" s="31" t="str">
        <f t="shared" si="136"/>
        <v/>
      </c>
      <c r="BM123" s="31" t="str">
        <f t="shared" si="136"/>
        <v/>
      </c>
      <c r="BN123" s="31" t="str">
        <f t="shared" si="136"/>
        <v/>
      </c>
      <c r="BO123" s="31" t="str">
        <f t="shared" si="136"/>
        <v/>
      </c>
      <c r="BP123" s="31" t="str">
        <f t="shared" si="136"/>
        <v/>
      </c>
      <c r="BQ123" s="31" t="str">
        <f t="shared" si="136"/>
        <v/>
      </c>
    </row>
    <row r="124" spans="1:71" ht="30" customHeight="1">
      <c r="I124" s="323"/>
      <c r="J124" s="323"/>
      <c r="AV124" s="563"/>
      <c r="AW124" s="486"/>
      <c r="AX124" s="132" t="s">
        <v>83</v>
      </c>
      <c r="AY124" s="133">
        <f>IF($AY$16="","",$AY$16)</f>
        <v>0.1</v>
      </c>
      <c r="AZ124" s="354"/>
      <c r="BA124" s="31" t="str">
        <f t="shared" ref="BA124:BQ124" si="137">IF($V$94="","",BA$123*(1+$AY$124))</f>
        <v/>
      </c>
      <c r="BB124" s="31" t="str">
        <f t="shared" si="137"/>
        <v/>
      </c>
      <c r="BC124" s="31" t="str">
        <f t="shared" si="137"/>
        <v/>
      </c>
      <c r="BD124" s="31" t="str">
        <f t="shared" si="137"/>
        <v/>
      </c>
      <c r="BE124" s="31" t="str">
        <f t="shared" si="137"/>
        <v/>
      </c>
      <c r="BF124" s="31" t="str">
        <f t="shared" si="137"/>
        <v/>
      </c>
      <c r="BG124" s="31" t="str">
        <f t="shared" si="137"/>
        <v/>
      </c>
      <c r="BH124" s="31" t="str">
        <f t="shared" si="137"/>
        <v/>
      </c>
      <c r="BI124" s="31" t="str">
        <f t="shared" si="137"/>
        <v/>
      </c>
      <c r="BJ124" s="31" t="str">
        <f t="shared" si="137"/>
        <v/>
      </c>
      <c r="BK124" s="31" t="str">
        <f t="shared" si="137"/>
        <v/>
      </c>
      <c r="BL124" s="31" t="str">
        <f t="shared" si="137"/>
        <v/>
      </c>
      <c r="BM124" s="31" t="str">
        <f t="shared" si="137"/>
        <v/>
      </c>
      <c r="BN124" s="31" t="str">
        <f t="shared" si="137"/>
        <v/>
      </c>
      <c r="BO124" s="31" t="str">
        <f t="shared" si="137"/>
        <v/>
      </c>
      <c r="BP124" s="31" t="str">
        <f t="shared" si="137"/>
        <v/>
      </c>
      <c r="BQ124" s="31" t="str">
        <f t="shared" si="137"/>
        <v/>
      </c>
    </row>
    <row r="125" spans="1:71" ht="30" customHeight="1" thickBot="1">
      <c r="I125" s="323"/>
      <c r="J125" s="323"/>
      <c r="AV125" s="564"/>
      <c r="AW125" s="487"/>
      <c r="AX125" s="132" t="s">
        <v>84</v>
      </c>
      <c r="AY125" s="133">
        <f>IF($AY$16="","",-$AY$16)</f>
        <v>-0.1</v>
      </c>
      <c r="AZ125" s="353"/>
      <c r="BA125" s="34" t="str">
        <f t="shared" ref="BA125:BQ125" si="138">IF($V$94="","",BA$123*(1-$AY$124))</f>
        <v/>
      </c>
      <c r="BB125" s="34" t="str">
        <f t="shared" si="138"/>
        <v/>
      </c>
      <c r="BC125" s="34" t="str">
        <f t="shared" si="138"/>
        <v/>
      </c>
      <c r="BD125" s="34" t="str">
        <f t="shared" si="138"/>
        <v/>
      </c>
      <c r="BE125" s="34" t="str">
        <f t="shared" si="138"/>
        <v/>
      </c>
      <c r="BF125" s="34" t="str">
        <f t="shared" si="138"/>
        <v/>
      </c>
      <c r="BG125" s="34" t="str">
        <f t="shared" si="138"/>
        <v/>
      </c>
      <c r="BH125" s="34" t="str">
        <f t="shared" si="138"/>
        <v/>
      </c>
      <c r="BI125" s="34" t="str">
        <f t="shared" si="138"/>
        <v/>
      </c>
      <c r="BJ125" s="34" t="str">
        <f t="shared" si="138"/>
        <v/>
      </c>
      <c r="BK125" s="34" t="str">
        <f t="shared" si="138"/>
        <v/>
      </c>
      <c r="BL125" s="34" t="str">
        <f t="shared" si="138"/>
        <v/>
      </c>
      <c r="BM125" s="34" t="str">
        <f t="shared" si="138"/>
        <v/>
      </c>
      <c r="BN125" s="34" t="str">
        <f t="shared" si="138"/>
        <v/>
      </c>
      <c r="BO125" s="34" t="str">
        <f t="shared" si="138"/>
        <v/>
      </c>
      <c r="BP125" s="34" t="str">
        <f t="shared" si="138"/>
        <v/>
      </c>
      <c r="BQ125" s="34" t="str">
        <f t="shared" si="138"/>
        <v/>
      </c>
    </row>
    <row r="126" spans="1:71" ht="30" customHeight="1" thickBot="1">
      <c r="I126" s="323"/>
      <c r="J126" s="323"/>
      <c r="AW126" s="187"/>
      <c r="AX126" s="187"/>
      <c r="AY126" s="187"/>
    </row>
    <row r="127" spans="1:71" ht="30" customHeight="1">
      <c r="I127" s="323"/>
      <c r="J127" s="323"/>
      <c r="AV127" s="562" t="str">
        <f>IF(B29="","",B29)</f>
        <v/>
      </c>
      <c r="AW127" s="481" t="s">
        <v>85</v>
      </c>
      <c r="AX127" s="475" t="s">
        <v>27</v>
      </c>
      <c r="AY127" s="110" t="s">
        <v>88</v>
      </c>
      <c r="AZ127" s="36" t="str">
        <f>IF($E$98="","",(71.498068+94.593053*LOG(AZ133,10)+41.912053*POWER(LOG(AZ133,10),2)+9.8247004*POWER(LOG(AZ133,10),3)+0.28175407*POWER(LOG(AZ133,10),4)-1.1878455*POWER(LOG(AZ133,10),5)-0.18014349*POWER(LOG(AZ133,10),6)+0.14710899*POWER(LOG(AZ133,10),7)-0.017046845*POWER(LOG(AZ133,10),8)))</f>
        <v/>
      </c>
      <c r="BA127" s="37" t="str">
        <f t="shared" ref="BA127:BQ127" si="139">IF($E$98="","",(71.498068+94.593053*LOG(F98,10)+41.912053*POWER(LOG(F98,10),2)+9.8247004*POWER(LOG(F98,10),3)+0.28175407*POWER(LOG(F98,10),4)-1.1878455*POWER(LOG(F98,10),5)-0.18014349*POWER(LOG(F98,10),6)+0.14710899*POWER(LOG(F98,10),7)-0.017046845*POWER(LOG(F98,10),8)))</f>
        <v/>
      </c>
      <c r="BB127" s="37" t="str">
        <f t="shared" si="139"/>
        <v/>
      </c>
      <c r="BC127" s="37" t="str">
        <f t="shared" si="139"/>
        <v/>
      </c>
      <c r="BD127" s="37" t="str">
        <f t="shared" si="139"/>
        <v/>
      </c>
      <c r="BE127" s="37" t="str">
        <f t="shared" si="139"/>
        <v/>
      </c>
      <c r="BF127" s="37" t="str">
        <f t="shared" si="139"/>
        <v/>
      </c>
      <c r="BG127" s="37" t="str">
        <f t="shared" si="139"/>
        <v/>
      </c>
      <c r="BH127" s="37" t="str">
        <f t="shared" si="139"/>
        <v/>
      </c>
      <c r="BI127" s="37" t="str">
        <f t="shared" si="139"/>
        <v/>
      </c>
      <c r="BJ127" s="37" t="str">
        <f t="shared" si="139"/>
        <v/>
      </c>
      <c r="BK127" s="37" t="str">
        <f t="shared" si="139"/>
        <v/>
      </c>
      <c r="BL127" s="37" t="str">
        <f t="shared" si="139"/>
        <v/>
      </c>
      <c r="BM127" s="37" t="str">
        <f t="shared" si="139"/>
        <v/>
      </c>
      <c r="BN127" s="37" t="str">
        <f t="shared" si="139"/>
        <v/>
      </c>
      <c r="BO127" s="37" t="str">
        <f t="shared" si="139"/>
        <v/>
      </c>
      <c r="BP127" s="37" t="str">
        <f t="shared" si="139"/>
        <v/>
      </c>
      <c r="BQ127" s="37" t="str">
        <f t="shared" si="139"/>
        <v/>
      </c>
    </row>
    <row r="128" spans="1:71" ht="30" customHeight="1">
      <c r="I128" s="323"/>
      <c r="J128" s="323"/>
      <c r="AV128" s="563"/>
      <c r="AW128" s="482"/>
      <c r="AX128" s="476"/>
      <c r="AY128" s="115" t="s">
        <v>35</v>
      </c>
      <c r="AZ128" s="38"/>
      <c r="BA128" s="29" t="str">
        <f t="shared" ref="BA128:BQ128" si="140">IF($E$98="","",((F98-E98)/(0.5*(F98+E98))))</f>
        <v/>
      </c>
      <c r="BB128" s="29" t="str">
        <f t="shared" si="140"/>
        <v/>
      </c>
      <c r="BC128" s="29" t="str">
        <f t="shared" si="140"/>
        <v/>
      </c>
      <c r="BD128" s="29" t="str">
        <f t="shared" si="140"/>
        <v/>
      </c>
      <c r="BE128" s="29" t="str">
        <f t="shared" si="140"/>
        <v/>
      </c>
      <c r="BF128" s="29" t="str">
        <f t="shared" si="140"/>
        <v/>
      </c>
      <c r="BG128" s="29" t="str">
        <f t="shared" si="140"/>
        <v/>
      </c>
      <c r="BH128" s="29" t="str">
        <f t="shared" si="140"/>
        <v/>
      </c>
      <c r="BI128" s="29" t="str">
        <f t="shared" si="140"/>
        <v/>
      </c>
      <c r="BJ128" s="29" t="str">
        <f t="shared" si="140"/>
        <v/>
      </c>
      <c r="BK128" s="29" t="str">
        <f t="shared" si="140"/>
        <v/>
      </c>
      <c r="BL128" s="29" t="str">
        <f t="shared" si="140"/>
        <v/>
      </c>
      <c r="BM128" s="29" t="str">
        <f t="shared" si="140"/>
        <v/>
      </c>
      <c r="BN128" s="29" t="str">
        <f t="shared" si="140"/>
        <v/>
      </c>
      <c r="BO128" s="29" t="str">
        <f t="shared" si="140"/>
        <v/>
      </c>
      <c r="BP128" s="29" t="str">
        <f t="shared" si="140"/>
        <v/>
      </c>
      <c r="BQ128" s="29" t="str">
        <f t="shared" si="140"/>
        <v/>
      </c>
    </row>
    <row r="129" spans="9:71" ht="30" customHeight="1" thickBot="1">
      <c r="I129" s="323"/>
      <c r="J129" s="323"/>
      <c r="AV129" s="563"/>
      <c r="AW129" s="482"/>
      <c r="AX129" s="477"/>
      <c r="AY129" s="119" t="s">
        <v>36</v>
      </c>
      <c r="AZ129" s="353"/>
      <c r="BA129" s="40" t="str">
        <f t="shared" ref="BA129:BQ129" si="141">IF(BA$135="","",(ABS(BA$135-BA128)/BA$135)*100)</f>
        <v/>
      </c>
      <c r="BB129" s="40" t="str">
        <f t="shared" si="141"/>
        <v/>
      </c>
      <c r="BC129" s="40" t="str">
        <f t="shared" si="141"/>
        <v/>
      </c>
      <c r="BD129" s="40" t="str">
        <f t="shared" si="141"/>
        <v/>
      </c>
      <c r="BE129" s="40" t="str">
        <f t="shared" si="141"/>
        <v/>
      </c>
      <c r="BF129" s="40" t="str">
        <f t="shared" si="141"/>
        <v/>
      </c>
      <c r="BG129" s="40" t="str">
        <f t="shared" si="141"/>
        <v/>
      </c>
      <c r="BH129" s="40" t="str">
        <f t="shared" si="141"/>
        <v/>
      </c>
      <c r="BI129" s="40" t="str">
        <f t="shared" si="141"/>
        <v/>
      </c>
      <c r="BJ129" s="40" t="str">
        <f t="shared" si="141"/>
        <v/>
      </c>
      <c r="BK129" s="40" t="str">
        <f t="shared" si="141"/>
        <v/>
      </c>
      <c r="BL129" s="40" t="str">
        <f t="shared" si="141"/>
        <v/>
      </c>
      <c r="BM129" s="40" t="str">
        <f t="shared" si="141"/>
        <v/>
      </c>
      <c r="BN129" s="40" t="str">
        <f t="shared" si="141"/>
        <v/>
      </c>
      <c r="BO129" s="40" t="str">
        <f t="shared" si="141"/>
        <v/>
      </c>
      <c r="BP129" s="40" t="str">
        <f t="shared" si="141"/>
        <v/>
      </c>
      <c r="BQ129" s="40" t="str">
        <f t="shared" si="141"/>
        <v/>
      </c>
    </row>
    <row r="130" spans="9:71" ht="30" customHeight="1">
      <c r="I130" s="323"/>
      <c r="J130" s="323"/>
      <c r="AV130" s="563"/>
      <c r="AW130" s="483"/>
      <c r="AX130" s="475" t="s">
        <v>28</v>
      </c>
      <c r="AY130" s="122" t="s">
        <v>88</v>
      </c>
      <c r="AZ130" s="36" t="str">
        <f t="shared" ref="AZ130:BQ130" si="142">IF($E$100="","",(71.498068+94.593053*LOG(E100,10)+41.912053*POWER(LOG(E100,10),2)+9.8247004*POWER(LOG(E100,10),3)+0.28175407*POWER(LOG(E100,10),4)-1.1878455*POWER(LOG(E100,10),5)-0.18014349*POWER(LOG(E100,10),6)+0.14710899*POWER(LOG(E100,10),7)-0.017046845*POWER(LOG(E100,10),8)))</f>
        <v/>
      </c>
      <c r="BA130" s="36" t="str">
        <f t="shared" si="142"/>
        <v/>
      </c>
      <c r="BB130" s="36" t="str">
        <f t="shared" si="142"/>
        <v/>
      </c>
      <c r="BC130" s="36" t="str">
        <f t="shared" si="142"/>
        <v/>
      </c>
      <c r="BD130" s="36" t="str">
        <f t="shared" si="142"/>
        <v/>
      </c>
      <c r="BE130" s="36" t="str">
        <f t="shared" si="142"/>
        <v/>
      </c>
      <c r="BF130" s="36" t="str">
        <f t="shared" si="142"/>
        <v/>
      </c>
      <c r="BG130" s="36" t="str">
        <f t="shared" si="142"/>
        <v/>
      </c>
      <c r="BH130" s="36" t="str">
        <f t="shared" si="142"/>
        <v/>
      </c>
      <c r="BI130" s="36" t="str">
        <f t="shared" si="142"/>
        <v/>
      </c>
      <c r="BJ130" s="36" t="str">
        <f t="shared" si="142"/>
        <v/>
      </c>
      <c r="BK130" s="36" t="str">
        <f t="shared" si="142"/>
        <v/>
      </c>
      <c r="BL130" s="36" t="str">
        <f t="shared" si="142"/>
        <v/>
      </c>
      <c r="BM130" s="36" t="str">
        <f t="shared" si="142"/>
        <v/>
      </c>
      <c r="BN130" s="36" t="str">
        <f t="shared" si="142"/>
        <v/>
      </c>
      <c r="BO130" s="36" t="str">
        <f t="shared" si="142"/>
        <v/>
      </c>
      <c r="BP130" s="36" t="str">
        <f t="shared" si="142"/>
        <v/>
      </c>
      <c r="BQ130" s="36" t="str">
        <f t="shared" si="142"/>
        <v/>
      </c>
    </row>
    <row r="131" spans="9:71" ht="30" customHeight="1">
      <c r="I131" s="323"/>
      <c r="J131" s="323"/>
      <c r="AV131" s="563"/>
      <c r="AW131" s="483"/>
      <c r="AX131" s="476"/>
      <c r="AY131" s="126" t="s">
        <v>35</v>
      </c>
      <c r="AZ131" s="354"/>
      <c r="BA131" s="29" t="str">
        <f t="shared" ref="BA131:BQ131" si="143">IF($E$100="","",((F100-E100)/(0.5*(F100+E100))))</f>
        <v/>
      </c>
      <c r="BB131" s="29" t="str">
        <f t="shared" si="143"/>
        <v/>
      </c>
      <c r="BC131" s="29" t="str">
        <f t="shared" si="143"/>
        <v/>
      </c>
      <c r="BD131" s="29" t="str">
        <f t="shared" si="143"/>
        <v/>
      </c>
      <c r="BE131" s="29" t="str">
        <f t="shared" si="143"/>
        <v/>
      </c>
      <c r="BF131" s="29" t="str">
        <f t="shared" si="143"/>
        <v/>
      </c>
      <c r="BG131" s="29" t="str">
        <f t="shared" si="143"/>
        <v/>
      </c>
      <c r="BH131" s="29" t="str">
        <f t="shared" si="143"/>
        <v/>
      </c>
      <c r="BI131" s="29" t="str">
        <f t="shared" si="143"/>
        <v/>
      </c>
      <c r="BJ131" s="29" t="str">
        <f t="shared" si="143"/>
        <v/>
      </c>
      <c r="BK131" s="29" t="str">
        <f t="shared" si="143"/>
        <v/>
      </c>
      <c r="BL131" s="29" t="str">
        <f t="shared" si="143"/>
        <v/>
      </c>
      <c r="BM131" s="29" t="str">
        <f t="shared" si="143"/>
        <v/>
      </c>
      <c r="BN131" s="29" t="str">
        <f t="shared" si="143"/>
        <v/>
      </c>
      <c r="BO131" s="29" t="str">
        <f t="shared" si="143"/>
        <v/>
      </c>
      <c r="BP131" s="29" t="str">
        <f t="shared" si="143"/>
        <v/>
      </c>
      <c r="BQ131" s="29" t="str">
        <f t="shared" si="143"/>
        <v/>
      </c>
    </row>
    <row r="132" spans="9:71" ht="30" customHeight="1" thickBot="1">
      <c r="I132" s="323"/>
      <c r="J132" s="323"/>
      <c r="AV132" s="563"/>
      <c r="AW132" s="484"/>
      <c r="AX132" s="477"/>
      <c r="AY132" s="127" t="s">
        <v>36</v>
      </c>
      <c r="AZ132" s="353"/>
      <c r="BA132" s="40" t="str">
        <f t="shared" ref="BA132:BQ132" si="144">IF(BA$135="","",(ABS(BA$135-BA131)/BA$135)*100)</f>
        <v/>
      </c>
      <c r="BB132" s="40" t="str">
        <f t="shared" si="144"/>
        <v/>
      </c>
      <c r="BC132" s="40" t="str">
        <f t="shared" si="144"/>
        <v/>
      </c>
      <c r="BD132" s="40" t="str">
        <f t="shared" si="144"/>
        <v/>
      </c>
      <c r="BE132" s="40" t="str">
        <f t="shared" si="144"/>
        <v/>
      </c>
      <c r="BF132" s="40" t="str">
        <f t="shared" si="144"/>
        <v/>
      </c>
      <c r="BG132" s="40" t="str">
        <f t="shared" si="144"/>
        <v/>
      </c>
      <c r="BH132" s="40" t="str">
        <f t="shared" si="144"/>
        <v/>
      </c>
      <c r="BI132" s="40" t="str">
        <f t="shared" si="144"/>
        <v/>
      </c>
      <c r="BJ132" s="40" t="str">
        <f t="shared" si="144"/>
        <v/>
      </c>
      <c r="BK132" s="40" t="str">
        <f t="shared" si="144"/>
        <v/>
      </c>
      <c r="BL132" s="40" t="str">
        <f t="shared" si="144"/>
        <v/>
      </c>
      <c r="BM132" s="40" t="str">
        <f t="shared" si="144"/>
        <v/>
      </c>
      <c r="BN132" s="40" t="str">
        <f t="shared" si="144"/>
        <v/>
      </c>
      <c r="BO132" s="40" t="str">
        <f t="shared" si="144"/>
        <v/>
      </c>
      <c r="BP132" s="40" t="str">
        <f t="shared" si="144"/>
        <v/>
      </c>
      <c r="BQ132" s="40" t="str">
        <f t="shared" si="144"/>
        <v/>
      </c>
    </row>
    <row r="133" spans="9:71" ht="30" customHeight="1">
      <c r="I133" s="323"/>
      <c r="J133" s="323"/>
      <c r="AV133" s="563"/>
      <c r="AW133" s="485" t="s">
        <v>49</v>
      </c>
      <c r="AX133" s="249" t="s">
        <v>86</v>
      </c>
      <c r="AY133" s="110" t="s">
        <v>34</v>
      </c>
      <c r="AZ133" s="30" t="str">
        <f>IF($E$98="","",(E98+E100)/2)</f>
        <v/>
      </c>
      <c r="BA133" s="41" t="str">
        <f t="shared" ref="BA133:BP133" si="145">IF($V$98="","",(10^((-1.3011877+(0.080242636*LN(BA134))+(0.13646699*(LN(BA134))^2)+(-0.025468404*(LN(BA134))^3)+(0.0013635334*(LN(BA134))^4))/(1+(-0.025840191*LN(BA134))+(-0.10320229*(LN(BA134))^2)+(0.02874562*(LN(BA134))^3)+(-0.0031978977*(LN(BA134))^4)+(0.00012992634*(LN(BA134))^5)))))</f>
        <v/>
      </c>
      <c r="BB133" s="41" t="str">
        <f t="shared" si="145"/>
        <v/>
      </c>
      <c r="BC133" s="41" t="str">
        <f t="shared" si="145"/>
        <v/>
      </c>
      <c r="BD133" s="41" t="str">
        <f t="shared" si="145"/>
        <v/>
      </c>
      <c r="BE133" s="41" t="str">
        <f t="shared" si="145"/>
        <v/>
      </c>
      <c r="BF133" s="41" t="str">
        <f t="shared" si="145"/>
        <v/>
      </c>
      <c r="BG133" s="41" t="str">
        <f t="shared" si="145"/>
        <v/>
      </c>
      <c r="BH133" s="41" t="str">
        <f t="shared" si="145"/>
        <v/>
      </c>
      <c r="BI133" s="41" t="str">
        <f t="shared" si="145"/>
        <v/>
      </c>
      <c r="BJ133" s="41" t="str">
        <f t="shared" si="145"/>
        <v/>
      </c>
      <c r="BK133" s="41" t="str">
        <f t="shared" si="145"/>
        <v/>
      </c>
      <c r="BL133" s="41" t="str">
        <f t="shared" si="145"/>
        <v/>
      </c>
      <c r="BM133" s="41" t="str">
        <f t="shared" si="145"/>
        <v/>
      </c>
      <c r="BN133" s="41" t="str">
        <f t="shared" si="145"/>
        <v/>
      </c>
      <c r="BO133" s="41" t="str">
        <f t="shared" si="145"/>
        <v/>
      </c>
      <c r="BP133" s="41" t="str">
        <f t="shared" si="145"/>
        <v/>
      </c>
      <c r="BQ133" s="355" t="str">
        <f>IF($E$98="","",(V98+V100)/2)</f>
        <v/>
      </c>
      <c r="BR133" s="356" t="s">
        <v>89</v>
      </c>
      <c r="BS133" s="32" t="str">
        <f>IF($V$98="","",(BQ134-AZ134)/$V$61)</f>
        <v/>
      </c>
    </row>
    <row r="134" spans="9:71" ht="30" customHeight="1" thickBot="1">
      <c r="I134" s="323"/>
      <c r="J134" s="323"/>
      <c r="AV134" s="563"/>
      <c r="AW134" s="486"/>
      <c r="AX134" s="252" t="s">
        <v>87</v>
      </c>
      <c r="AY134" s="130" t="s">
        <v>88</v>
      </c>
      <c r="AZ134" s="39" t="str">
        <f>IF(E98="","",(71.498068+94.593053*LOG(AZ133,10)+41.912053*POWER(LOG(AZ133,10),2)+9.8247004*POWER(LOG(AZ133,10),3)+0.28175407*POWER(LOG(AZ133,10),4)-1.1878455*POWER(LOG(AZ133,10),5)-0.18014349*POWER(LOG(AZ133,10),6)+0.14710899*POWER(LOG(AZ133,10),7)-0.017046845*POWER(LOG(AZ133,10),8)))</f>
        <v/>
      </c>
      <c r="BA134" s="31" t="str">
        <f t="shared" ref="BA134:BP134" si="146">IF($V$98="","",$BS$133*F61+$BS$134)</f>
        <v/>
      </c>
      <c r="BB134" s="31" t="str">
        <f t="shared" si="146"/>
        <v/>
      </c>
      <c r="BC134" s="31" t="str">
        <f t="shared" si="146"/>
        <v/>
      </c>
      <c r="BD134" s="31" t="str">
        <f t="shared" si="146"/>
        <v/>
      </c>
      <c r="BE134" s="31" t="str">
        <f t="shared" si="146"/>
        <v/>
      </c>
      <c r="BF134" s="31" t="str">
        <f t="shared" si="146"/>
        <v/>
      </c>
      <c r="BG134" s="31" t="str">
        <f t="shared" si="146"/>
        <v/>
      </c>
      <c r="BH134" s="31" t="str">
        <f t="shared" si="146"/>
        <v/>
      </c>
      <c r="BI134" s="31" t="str">
        <f t="shared" si="146"/>
        <v/>
      </c>
      <c r="BJ134" s="31" t="str">
        <f t="shared" si="146"/>
        <v/>
      </c>
      <c r="BK134" s="31" t="str">
        <f t="shared" si="146"/>
        <v/>
      </c>
      <c r="BL134" s="31" t="str">
        <f t="shared" si="146"/>
        <v/>
      </c>
      <c r="BM134" s="31" t="str">
        <f t="shared" si="146"/>
        <v/>
      </c>
      <c r="BN134" s="31" t="str">
        <f t="shared" si="146"/>
        <v/>
      </c>
      <c r="BO134" s="31" t="str">
        <f t="shared" si="146"/>
        <v/>
      </c>
      <c r="BP134" s="31" t="str">
        <f t="shared" si="146"/>
        <v/>
      </c>
      <c r="BQ134" s="35" t="str">
        <f>IF(V98="","",(71.498068+94.593053*LOG(BQ133,10)+41.912053*POWER(LOG(BQ133,10),2)+9.8247004*POWER(LOG(BQ133,10),3)+0.28175407*POWER(LOG(BQ133,10),4)-1.1878455*POWER(LOG(BQ133,10),5)-0.18014349*POWER(LOG(BQ133,10),6)+0.14710899*POWER(LOG(BQ133,10),7)-0.017046845*POWER(LOG(BQ133,10),8)))</f>
        <v/>
      </c>
      <c r="BR134" s="357" t="s">
        <v>90</v>
      </c>
      <c r="BS134" s="33" t="str">
        <f>IF(AZ134="","",AZ134)</f>
        <v/>
      </c>
    </row>
    <row r="135" spans="9:71" ht="30" customHeight="1">
      <c r="I135" s="323"/>
      <c r="J135" s="323"/>
      <c r="AV135" s="563"/>
      <c r="AW135" s="486"/>
      <c r="AX135" s="132" t="s">
        <v>35</v>
      </c>
      <c r="AY135" s="126" t="s">
        <v>35</v>
      </c>
      <c r="AZ135" s="354"/>
      <c r="BA135" s="31" t="str">
        <f t="shared" ref="BA135:BQ135" si="147">IF($V$98="","",((BA133-AZ133)/(0.5*(BA133+AZ133))))</f>
        <v/>
      </c>
      <c r="BB135" s="31" t="str">
        <f t="shared" si="147"/>
        <v/>
      </c>
      <c r="BC135" s="31" t="str">
        <f t="shared" si="147"/>
        <v/>
      </c>
      <c r="BD135" s="31" t="str">
        <f t="shared" si="147"/>
        <v/>
      </c>
      <c r="BE135" s="31" t="str">
        <f t="shared" si="147"/>
        <v/>
      </c>
      <c r="BF135" s="31" t="str">
        <f t="shared" si="147"/>
        <v/>
      </c>
      <c r="BG135" s="31" t="str">
        <f t="shared" si="147"/>
        <v/>
      </c>
      <c r="BH135" s="31" t="str">
        <f t="shared" si="147"/>
        <v/>
      </c>
      <c r="BI135" s="31" t="str">
        <f t="shared" si="147"/>
        <v/>
      </c>
      <c r="BJ135" s="31" t="str">
        <f t="shared" si="147"/>
        <v/>
      </c>
      <c r="BK135" s="31" t="str">
        <f t="shared" si="147"/>
        <v/>
      </c>
      <c r="BL135" s="31" t="str">
        <f t="shared" si="147"/>
        <v/>
      </c>
      <c r="BM135" s="31" t="str">
        <f t="shared" si="147"/>
        <v/>
      </c>
      <c r="BN135" s="31" t="str">
        <f t="shared" si="147"/>
        <v/>
      </c>
      <c r="BO135" s="31" t="str">
        <f t="shared" si="147"/>
        <v/>
      </c>
      <c r="BP135" s="31" t="str">
        <f t="shared" si="147"/>
        <v/>
      </c>
      <c r="BQ135" s="31" t="str">
        <f t="shared" si="147"/>
        <v/>
      </c>
    </row>
    <row r="136" spans="9:71" ht="30" customHeight="1">
      <c r="I136" s="323"/>
      <c r="J136" s="323"/>
      <c r="AV136" s="563"/>
      <c r="AW136" s="486"/>
      <c r="AX136" s="132" t="s">
        <v>83</v>
      </c>
      <c r="AY136" s="133">
        <f>IF($AY$16="","",$AY$16)</f>
        <v>0.1</v>
      </c>
      <c r="AZ136" s="354"/>
      <c r="BA136" s="31" t="str">
        <f t="shared" ref="BA136:BQ136" si="148">IF($V$98="","",BA$135*(1+$AY$136))</f>
        <v/>
      </c>
      <c r="BB136" s="31" t="str">
        <f t="shared" si="148"/>
        <v/>
      </c>
      <c r="BC136" s="31" t="str">
        <f t="shared" si="148"/>
        <v/>
      </c>
      <c r="BD136" s="31" t="str">
        <f t="shared" si="148"/>
        <v/>
      </c>
      <c r="BE136" s="31" t="str">
        <f t="shared" si="148"/>
        <v/>
      </c>
      <c r="BF136" s="31" t="str">
        <f t="shared" si="148"/>
        <v/>
      </c>
      <c r="BG136" s="31" t="str">
        <f t="shared" si="148"/>
        <v/>
      </c>
      <c r="BH136" s="31" t="str">
        <f t="shared" si="148"/>
        <v/>
      </c>
      <c r="BI136" s="31" t="str">
        <f t="shared" si="148"/>
        <v/>
      </c>
      <c r="BJ136" s="31" t="str">
        <f t="shared" si="148"/>
        <v/>
      </c>
      <c r="BK136" s="31" t="str">
        <f t="shared" si="148"/>
        <v/>
      </c>
      <c r="BL136" s="31" t="str">
        <f t="shared" si="148"/>
        <v/>
      </c>
      <c r="BM136" s="31" t="str">
        <f t="shared" si="148"/>
        <v/>
      </c>
      <c r="BN136" s="31" t="str">
        <f t="shared" si="148"/>
        <v/>
      </c>
      <c r="BO136" s="31" t="str">
        <f t="shared" si="148"/>
        <v/>
      </c>
      <c r="BP136" s="31" t="str">
        <f t="shared" si="148"/>
        <v/>
      </c>
      <c r="BQ136" s="31" t="str">
        <f t="shared" si="148"/>
        <v/>
      </c>
    </row>
    <row r="137" spans="9:71" ht="30" customHeight="1" thickBot="1">
      <c r="I137" s="323"/>
      <c r="J137" s="323"/>
      <c r="AV137" s="564"/>
      <c r="AW137" s="487"/>
      <c r="AX137" s="132" t="s">
        <v>84</v>
      </c>
      <c r="AY137" s="133">
        <f>IF($AY$16="","",-$AY$16)</f>
        <v>-0.1</v>
      </c>
      <c r="AZ137" s="353"/>
      <c r="BA137" s="34" t="str">
        <f t="shared" ref="BA137:BQ137" si="149">IF($V$98="","",BA$135*(1-$AY$136))</f>
        <v/>
      </c>
      <c r="BB137" s="34" t="str">
        <f t="shared" si="149"/>
        <v/>
      </c>
      <c r="BC137" s="34" t="str">
        <f t="shared" si="149"/>
        <v/>
      </c>
      <c r="BD137" s="34" t="str">
        <f t="shared" si="149"/>
        <v/>
      </c>
      <c r="BE137" s="34" t="str">
        <f t="shared" si="149"/>
        <v/>
      </c>
      <c r="BF137" s="34" t="str">
        <f t="shared" si="149"/>
        <v/>
      </c>
      <c r="BG137" s="34" t="str">
        <f t="shared" si="149"/>
        <v/>
      </c>
      <c r="BH137" s="34" t="str">
        <f t="shared" si="149"/>
        <v/>
      </c>
      <c r="BI137" s="34" t="str">
        <f t="shared" si="149"/>
        <v/>
      </c>
      <c r="BJ137" s="34" t="str">
        <f t="shared" si="149"/>
        <v/>
      </c>
      <c r="BK137" s="34" t="str">
        <f t="shared" si="149"/>
        <v/>
      </c>
      <c r="BL137" s="34" t="str">
        <f t="shared" si="149"/>
        <v/>
      </c>
      <c r="BM137" s="34" t="str">
        <f t="shared" si="149"/>
        <v/>
      </c>
      <c r="BN137" s="34" t="str">
        <f t="shared" si="149"/>
        <v/>
      </c>
      <c r="BO137" s="34" t="str">
        <f t="shared" si="149"/>
        <v/>
      </c>
      <c r="BP137" s="34" t="str">
        <f t="shared" si="149"/>
        <v/>
      </c>
      <c r="BQ137" s="34" t="str">
        <f t="shared" si="149"/>
        <v/>
      </c>
    </row>
    <row r="138" spans="9:71" ht="30" customHeight="1">
      <c r="I138" s="323"/>
      <c r="J138" s="323"/>
    </row>
    <row r="139" spans="9:71" ht="30" customHeight="1">
      <c r="I139" s="323"/>
      <c r="J139" s="323"/>
    </row>
    <row r="140" spans="9:71">
      <c r="I140" s="323"/>
      <c r="J140" s="323"/>
    </row>
    <row r="141" spans="9:71">
      <c r="I141" s="323"/>
      <c r="J141" s="323"/>
    </row>
    <row r="142" spans="9:71">
      <c r="I142" s="323"/>
      <c r="J142" s="323"/>
    </row>
    <row r="143" spans="9:71">
      <c r="I143" s="323"/>
      <c r="J143" s="323"/>
    </row>
    <row r="144" spans="9:71">
      <c r="I144" s="323"/>
      <c r="J144" s="323"/>
    </row>
    <row r="145" spans="9:10">
      <c r="I145" s="323"/>
      <c r="J145" s="323"/>
    </row>
    <row r="146" spans="9:10">
      <c r="I146" s="323"/>
      <c r="J146" s="323"/>
    </row>
    <row r="147" spans="9:10">
      <c r="I147" s="323"/>
      <c r="J147" s="323"/>
    </row>
    <row r="148" spans="9:10">
      <c r="I148" s="323"/>
      <c r="J148" s="323"/>
    </row>
    <row r="149" spans="9:10">
      <c r="I149" s="323"/>
      <c r="J149" s="323"/>
    </row>
    <row r="150" spans="9:10">
      <c r="I150" s="323"/>
      <c r="J150" s="323"/>
    </row>
    <row r="151" spans="9:10">
      <c r="I151" s="323"/>
      <c r="J151" s="323"/>
    </row>
    <row r="152" spans="9:10">
      <c r="I152" s="323"/>
      <c r="J152" s="323"/>
    </row>
    <row r="153" spans="9:10">
      <c r="I153" s="323"/>
      <c r="J153" s="323"/>
    </row>
    <row r="154" spans="9:10">
      <c r="I154" s="323"/>
      <c r="J154" s="323"/>
    </row>
    <row r="155" spans="9:10">
      <c r="I155" s="323"/>
      <c r="J155" s="323"/>
    </row>
    <row r="156" spans="9:10">
      <c r="I156" s="323"/>
      <c r="J156" s="323"/>
    </row>
    <row r="157" spans="9:10">
      <c r="I157" s="323"/>
      <c r="J157" s="323"/>
    </row>
    <row r="158" spans="9:10">
      <c r="I158" s="323"/>
      <c r="J158" s="323"/>
    </row>
    <row r="159" spans="9:10">
      <c r="I159" s="323"/>
      <c r="J159" s="323"/>
    </row>
    <row r="160" spans="9:10">
      <c r="I160" s="323"/>
      <c r="J160" s="323"/>
    </row>
    <row r="161" spans="9:10">
      <c r="I161" s="323"/>
      <c r="J161" s="323"/>
    </row>
    <row r="162" spans="9:10">
      <c r="I162" s="323"/>
      <c r="J162" s="323"/>
    </row>
    <row r="163" spans="9:10">
      <c r="I163" s="323"/>
      <c r="J163" s="323"/>
    </row>
    <row r="164" spans="9:10">
      <c r="I164" s="323"/>
      <c r="J164" s="323"/>
    </row>
    <row r="165" spans="9:10">
      <c r="I165" s="323"/>
      <c r="J165" s="323"/>
    </row>
    <row r="166" spans="9:10">
      <c r="I166" s="323"/>
      <c r="J166" s="323"/>
    </row>
    <row r="167" spans="9:10">
      <c r="I167" s="323"/>
      <c r="J167" s="323"/>
    </row>
    <row r="168" spans="9:10">
      <c r="I168" s="323"/>
      <c r="J168" s="323"/>
    </row>
    <row r="169" spans="9:10">
      <c r="I169" s="323"/>
      <c r="J169" s="323"/>
    </row>
    <row r="170" spans="9:10">
      <c r="I170" s="323"/>
      <c r="J170" s="323"/>
    </row>
    <row r="171" spans="9:10">
      <c r="I171" s="323"/>
      <c r="J171" s="323"/>
    </row>
    <row r="172" spans="9:10">
      <c r="I172" s="323"/>
      <c r="J172" s="323"/>
    </row>
    <row r="173" spans="9:10">
      <c r="I173" s="323"/>
      <c r="J173" s="323"/>
    </row>
    <row r="174" spans="9:10">
      <c r="I174" s="323"/>
      <c r="J174" s="323"/>
    </row>
    <row r="175" spans="9:10">
      <c r="I175" s="323"/>
      <c r="J175" s="323"/>
    </row>
    <row r="176" spans="9:10">
      <c r="I176" s="323"/>
      <c r="J176" s="323"/>
    </row>
    <row r="177" spans="9:10">
      <c r="I177" s="323"/>
      <c r="J177" s="323"/>
    </row>
    <row r="178" spans="9:10">
      <c r="I178" s="323"/>
      <c r="J178" s="323"/>
    </row>
    <row r="179" spans="9:10">
      <c r="I179" s="323"/>
      <c r="J179" s="323"/>
    </row>
    <row r="180" spans="9:10">
      <c r="I180" s="323"/>
      <c r="J180" s="323"/>
    </row>
    <row r="181" spans="9:10">
      <c r="I181" s="323"/>
      <c r="J181" s="323"/>
    </row>
    <row r="182" spans="9:10">
      <c r="I182" s="323"/>
      <c r="J182" s="323"/>
    </row>
    <row r="183" spans="9:10">
      <c r="I183" s="323"/>
      <c r="J183" s="323"/>
    </row>
    <row r="184" spans="9:10">
      <c r="I184" s="323"/>
      <c r="J184" s="323"/>
    </row>
    <row r="185" spans="9:10">
      <c r="I185" s="323"/>
      <c r="J185" s="323"/>
    </row>
    <row r="186" spans="9:10">
      <c r="I186" s="323"/>
      <c r="J186" s="323"/>
    </row>
    <row r="187" spans="9:10">
      <c r="I187" s="323"/>
      <c r="J187" s="323"/>
    </row>
    <row r="188" spans="9:10">
      <c r="I188" s="323"/>
      <c r="J188" s="323"/>
    </row>
    <row r="189" spans="9:10">
      <c r="I189" s="323"/>
      <c r="J189" s="323"/>
    </row>
    <row r="190" spans="9:10">
      <c r="I190" s="323"/>
      <c r="J190" s="323"/>
    </row>
    <row r="191" spans="9:10">
      <c r="I191" s="323"/>
      <c r="J191" s="323"/>
    </row>
    <row r="192" spans="9:10">
      <c r="I192" s="323"/>
      <c r="J192" s="323"/>
    </row>
    <row r="193" spans="9:60">
      <c r="I193" s="323"/>
      <c r="J193" s="323"/>
    </row>
    <row r="194" spans="9:60">
      <c r="I194" s="323"/>
      <c r="J194" s="323"/>
    </row>
    <row r="195" spans="9:60">
      <c r="I195" s="323"/>
      <c r="J195" s="323"/>
    </row>
    <row r="196" spans="9:60">
      <c r="I196" s="323"/>
      <c r="J196" s="323"/>
      <c r="AV196" s="342"/>
      <c r="AW196" s="342"/>
      <c r="AX196" s="342"/>
      <c r="AY196" s="342"/>
      <c r="AZ196" s="342"/>
      <c r="BA196" s="342"/>
      <c r="BB196" s="342"/>
      <c r="BC196" s="342"/>
      <c r="BD196" s="342"/>
      <c r="BE196" s="342"/>
      <c r="BF196" s="342"/>
      <c r="BG196" s="342"/>
      <c r="BH196" s="342"/>
    </row>
    <row r="197" spans="9:60">
      <c r="I197" s="323"/>
      <c r="J197" s="323"/>
    </row>
    <row r="198" spans="9:60">
      <c r="I198" s="323"/>
      <c r="J198" s="323"/>
    </row>
    <row r="199" spans="9:60">
      <c r="I199" s="323"/>
      <c r="J199" s="323"/>
    </row>
    <row r="200" spans="9:60">
      <c r="I200" s="323"/>
      <c r="J200" s="323"/>
      <c r="AV200" s="25"/>
      <c r="AW200" s="25"/>
      <c r="AX200" s="25"/>
      <c r="AY200" s="25"/>
      <c r="AZ200" s="25"/>
      <c r="BA200" s="25"/>
      <c r="BB200" s="25"/>
      <c r="BC200" s="25"/>
      <c r="BD200" s="25"/>
    </row>
    <row r="201" spans="9:60">
      <c r="I201" s="323"/>
      <c r="J201" s="323"/>
      <c r="BA201" s="25"/>
      <c r="BB201" s="25"/>
      <c r="BC201" s="25"/>
      <c r="BD201" s="25"/>
      <c r="BE201" s="25"/>
      <c r="BF201" s="25"/>
    </row>
    <row r="202" spans="9:60">
      <c r="I202" s="323"/>
      <c r="J202" s="323"/>
    </row>
    <row r="203" spans="9:60">
      <c r="I203" s="323"/>
      <c r="J203" s="323"/>
    </row>
    <row r="204" spans="9:60">
      <c r="I204" s="323"/>
      <c r="J204" s="323"/>
    </row>
    <row r="205" spans="9:60">
      <c r="I205" s="323"/>
      <c r="J205" s="323"/>
    </row>
    <row r="206" spans="9:60">
      <c r="I206" s="323"/>
      <c r="J206" s="323"/>
    </row>
    <row r="207" spans="9:60">
      <c r="I207" s="323"/>
      <c r="J207" s="323"/>
    </row>
    <row r="208" spans="9:60">
      <c r="I208" s="323"/>
      <c r="J208" s="323"/>
    </row>
    <row r="209" spans="9:10">
      <c r="I209" s="323"/>
      <c r="J209" s="323"/>
    </row>
    <row r="210" spans="9:10">
      <c r="I210" s="323"/>
      <c r="J210" s="323"/>
    </row>
    <row r="211" spans="9:10">
      <c r="I211" s="323"/>
      <c r="J211" s="323"/>
    </row>
    <row r="212" spans="9:10">
      <c r="I212" s="323"/>
      <c r="J212" s="323"/>
    </row>
    <row r="213" spans="9:10">
      <c r="I213" s="323"/>
      <c r="J213" s="323"/>
    </row>
    <row r="214" spans="9:10">
      <c r="I214" s="323"/>
      <c r="J214" s="323"/>
    </row>
    <row r="215" spans="9:10">
      <c r="I215" s="323"/>
      <c r="J215" s="323"/>
    </row>
    <row r="216" spans="9:10">
      <c r="I216" s="323"/>
      <c r="J216" s="323"/>
    </row>
    <row r="217" spans="9:10">
      <c r="I217" s="323"/>
      <c r="J217" s="323"/>
    </row>
    <row r="218" spans="9:10">
      <c r="I218" s="323"/>
      <c r="J218" s="323"/>
    </row>
    <row r="219" spans="9:10">
      <c r="I219" s="323"/>
      <c r="J219" s="323"/>
    </row>
    <row r="220" spans="9:10">
      <c r="I220" s="323"/>
      <c r="J220" s="323"/>
    </row>
    <row r="221" spans="9:10">
      <c r="I221" s="323"/>
      <c r="J221" s="323"/>
    </row>
    <row r="222" spans="9:10">
      <c r="I222" s="323"/>
      <c r="J222" s="323"/>
    </row>
    <row r="223" spans="9:10">
      <c r="I223" s="323"/>
      <c r="J223" s="323"/>
    </row>
    <row r="224" spans="9:1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5">
    <mergeCell ref="M9:Q9"/>
    <mergeCell ref="E13:E14"/>
    <mergeCell ref="F13:F14"/>
    <mergeCell ref="E15:E16"/>
    <mergeCell ref="F15:F16"/>
    <mergeCell ref="H9:L9"/>
    <mergeCell ref="D29:D30"/>
    <mergeCell ref="R9:V9"/>
    <mergeCell ref="W9:AA9"/>
    <mergeCell ref="D11:D12"/>
    <mergeCell ref="D13:D14"/>
    <mergeCell ref="D9:G9"/>
    <mergeCell ref="E11:E12"/>
    <mergeCell ref="F11:F12"/>
    <mergeCell ref="G11:G12"/>
    <mergeCell ref="G13:G14"/>
    <mergeCell ref="G15:G16"/>
    <mergeCell ref="F29:F30"/>
    <mergeCell ref="G29:G30"/>
    <mergeCell ref="G21:G22"/>
    <mergeCell ref="F19:F20"/>
    <mergeCell ref="G17:G18"/>
    <mergeCell ref="G19:G20"/>
    <mergeCell ref="D27:D28"/>
    <mergeCell ref="A29:A30"/>
    <mergeCell ref="A43:A44"/>
    <mergeCell ref="B43:B44"/>
    <mergeCell ref="A33:B33"/>
    <mergeCell ref="A35:A36"/>
    <mergeCell ref="B35:B36"/>
    <mergeCell ref="A37:A38"/>
    <mergeCell ref="B37:B38"/>
    <mergeCell ref="B17:B18"/>
    <mergeCell ref="A17:A18"/>
    <mergeCell ref="B29:B30"/>
    <mergeCell ref="B25:B26"/>
    <mergeCell ref="B21:B22"/>
    <mergeCell ref="A27:A28"/>
    <mergeCell ref="B27:B28"/>
    <mergeCell ref="B19:B20"/>
    <mergeCell ref="A21:A22"/>
    <mergeCell ref="A39:A40"/>
    <mergeCell ref="B39:B40"/>
    <mergeCell ref="A3:C3"/>
    <mergeCell ref="A4:A5"/>
    <mergeCell ref="B4:C4"/>
    <mergeCell ref="E25:E26"/>
    <mergeCell ref="E23:E24"/>
    <mergeCell ref="A11:A12"/>
    <mergeCell ref="D19:D20"/>
    <mergeCell ref="D21:D22"/>
    <mergeCell ref="D25:D26"/>
    <mergeCell ref="D17:D18"/>
    <mergeCell ref="E17:E18"/>
    <mergeCell ref="B11:B12"/>
    <mergeCell ref="A13:A14"/>
    <mergeCell ref="B13:B14"/>
    <mergeCell ref="E21:E22"/>
    <mergeCell ref="D23:D24"/>
    <mergeCell ref="A15:A16"/>
    <mergeCell ref="B15:B16"/>
    <mergeCell ref="A9:C9"/>
    <mergeCell ref="D15:D16"/>
    <mergeCell ref="A23:A24"/>
    <mergeCell ref="B23:B24"/>
    <mergeCell ref="A25:A26"/>
    <mergeCell ref="A19:A20"/>
    <mergeCell ref="AX33:AX35"/>
    <mergeCell ref="Q35:Q36"/>
    <mergeCell ref="AV18:AV28"/>
    <mergeCell ref="AW18:AW23"/>
    <mergeCell ref="G23:G24"/>
    <mergeCell ref="AX18:AX20"/>
    <mergeCell ref="AX21:AX23"/>
    <mergeCell ref="AW24:AW28"/>
    <mergeCell ref="X35:Y35"/>
    <mergeCell ref="P33:AB33"/>
    <mergeCell ref="D33:O33"/>
    <mergeCell ref="D34:H34"/>
    <mergeCell ref="F25:F26"/>
    <mergeCell ref="G25:G26"/>
    <mergeCell ref="AX30:AX32"/>
    <mergeCell ref="AW30:AW35"/>
    <mergeCell ref="E27:E28"/>
    <mergeCell ref="F27:F28"/>
    <mergeCell ref="G27:G28"/>
    <mergeCell ref="F17:F18"/>
    <mergeCell ref="F21:F22"/>
    <mergeCell ref="F35:F36"/>
    <mergeCell ref="F23:F24"/>
    <mergeCell ref="G35:G36"/>
    <mergeCell ref="E19:E20"/>
    <mergeCell ref="I34:N34"/>
    <mergeCell ref="Q34:U34"/>
    <mergeCell ref="V34:AA34"/>
    <mergeCell ref="Z35:AA35"/>
    <mergeCell ref="R35:R36"/>
    <mergeCell ref="S35:S36"/>
    <mergeCell ref="T35:T36"/>
    <mergeCell ref="U35:U36"/>
    <mergeCell ref="V35:W35"/>
    <mergeCell ref="E29:E30"/>
    <mergeCell ref="E35:E36"/>
    <mergeCell ref="AX42:AX44"/>
    <mergeCell ref="A45:A46"/>
    <mergeCell ref="B45:B46"/>
    <mergeCell ref="AX45:AX47"/>
    <mergeCell ref="A41:A42"/>
    <mergeCell ref="B41:B42"/>
    <mergeCell ref="AV42:AV52"/>
    <mergeCell ref="AW42:AW47"/>
    <mergeCell ref="A47:A48"/>
    <mergeCell ref="AW48:AW52"/>
    <mergeCell ref="A49:A50"/>
    <mergeCell ref="B49:B50"/>
    <mergeCell ref="A51:A52"/>
    <mergeCell ref="B51:B52"/>
    <mergeCell ref="B47:B48"/>
    <mergeCell ref="AW54:AW60"/>
    <mergeCell ref="AW67:AW72"/>
    <mergeCell ref="H35:H36"/>
    <mergeCell ref="I35:J35"/>
    <mergeCell ref="K35:L35"/>
    <mergeCell ref="M35:N35"/>
    <mergeCell ref="O35:O36"/>
    <mergeCell ref="P35:P36"/>
    <mergeCell ref="AB35:AB36"/>
    <mergeCell ref="AW36:AW40"/>
    <mergeCell ref="B53:B54"/>
    <mergeCell ref="C35:C36"/>
    <mergeCell ref="D35:D36"/>
    <mergeCell ref="AV54:AV65"/>
    <mergeCell ref="A70:A73"/>
    <mergeCell ref="A55:A56"/>
    <mergeCell ref="B55:B56"/>
    <mergeCell ref="AX57:AX60"/>
    <mergeCell ref="Z60:Z61"/>
    <mergeCell ref="AW61:AW65"/>
    <mergeCell ref="A62:A65"/>
    <mergeCell ref="B62:B65"/>
    <mergeCell ref="A59:Z59"/>
    <mergeCell ref="Y62:Y63"/>
    <mergeCell ref="Z62:Z63"/>
    <mergeCell ref="C64:C65"/>
    <mergeCell ref="Y64:Y65"/>
    <mergeCell ref="Z64:Z65"/>
    <mergeCell ref="AX54:AX56"/>
    <mergeCell ref="B60:B61"/>
    <mergeCell ref="C60:C61"/>
    <mergeCell ref="A66:A69"/>
    <mergeCell ref="B66:B69"/>
    <mergeCell ref="C66:C67"/>
    <mergeCell ref="A60:A61"/>
    <mergeCell ref="C62:C63"/>
    <mergeCell ref="C68:C69"/>
    <mergeCell ref="A74:A77"/>
    <mergeCell ref="B74:B77"/>
    <mergeCell ref="C74:C75"/>
    <mergeCell ref="Y74:Y75"/>
    <mergeCell ref="C76:C77"/>
    <mergeCell ref="Y76:Y77"/>
    <mergeCell ref="A53:A54"/>
    <mergeCell ref="X60:X61"/>
    <mergeCell ref="Y60:Y61"/>
    <mergeCell ref="W60:W61"/>
    <mergeCell ref="Y72:Y73"/>
    <mergeCell ref="Y66:Y67"/>
    <mergeCell ref="AX70:AX72"/>
    <mergeCell ref="Z70:Z71"/>
    <mergeCell ref="AW85:AW89"/>
    <mergeCell ref="Z86:Z87"/>
    <mergeCell ref="Z88:Z89"/>
    <mergeCell ref="AX67:AX69"/>
    <mergeCell ref="AW73:AW77"/>
    <mergeCell ref="Z74:Z75"/>
    <mergeCell ref="B70:B73"/>
    <mergeCell ref="C70:C71"/>
    <mergeCell ref="Y70:Y71"/>
    <mergeCell ref="C72:C73"/>
    <mergeCell ref="AV67:AV77"/>
    <mergeCell ref="Z72:Z73"/>
    <mergeCell ref="Z76:Z77"/>
    <mergeCell ref="Z66:Z67"/>
    <mergeCell ref="C82:C83"/>
    <mergeCell ref="Y82:Y83"/>
    <mergeCell ref="Z82:Z83"/>
    <mergeCell ref="C84:C85"/>
    <mergeCell ref="Y84:Y85"/>
    <mergeCell ref="Z84:Z85"/>
    <mergeCell ref="Y68:Y69"/>
    <mergeCell ref="Z68:Z69"/>
    <mergeCell ref="AX79:AX81"/>
    <mergeCell ref="C80:C81"/>
    <mergeCell ref="Y80:Y81"/>
    <mergeCell ref="Z80:Z81"/>
    <mergeCell ref="Z78:Z79"/>
    <mergeCell ref="C78:C79"/>
    <mergeCell ref="Y78:Y79"/>
    <mergeCell ref="AV79:AV89"/>
    <mergeCell ref="AW79:AW84"/>
    <mergeCell ref="AX82:AX84"/>
    <mergeCell ref="A94:A97"/>
    <mergeCell ref="B94:B97"/>
    <mergeCell ref="C96:C97"/>
    <mergeCell ref="Y96:Y97"/>
    <mergeCell ref="C94:C95"/>
    <mergeCell ref="A90:A93"/>
    <mergeCell ref="B90:B93"/>
    <mergeCell ref="C86:C87"/>
    <mergeCell ref="Y86:Y87"/>
    <mergeCell ref="C88:C89"/>
    <mergeCell ref="Y88:Y89"/>
    <mergeCell ref="C90:C91"/>
    <mergeCell ref="Y90:Y91"/>
    <mergeCell ref="C92:C93"/>
    <mergeCell ref="Y92:Y93"/>
    <mergeCell ref="AX130:AX132"/>
    <mergeCell ref="AW133:AW137"/>
    <mergeCell ref="AX91:AX93"/>
    <mergeCell ref="AX94:AX96"/>
    <mergeCell ref="AW91:AW96"/>
    <mergeCell ref="AW97:AW101"/>
    <mergeCell ref="AW115:AW120"/>
    <mergeCell ref="AX115:AX117"/>
    <mergeCell ref="AX118:AX120"/>
    <mergeCell ref="AW121:AW125"/>
    <mergeCell ref="AX127:AX129"/>
    <mergeCell ref="AW103:AW108"/>
    <mergeCell ref="AX103:AX105"/>
    <mergeCell ref="AX106:AX108"/>
    <mergeCell ref="AW109:AW113"/>
    <mergeCell ref="A82:A85"/>
    <mergeCell ref="B82:B85"/>
    <mergeCell ref="A78:A81"/>
    <mergeCell ref="B78:B81"/>
    <mergeCell ref="AV127:AV137"/>
    <mergeCell ref="AW127:AW132"/>
    <mergeCell ref="C98:C99"/>
    <mergeCell ref="Y98:Y99"/>
    <mergeCell ref="C100:C101"/>
    <mergeCell ref="Y100:Y101"/>
    <mergeCell ref="A86:A89"/>
    <mergeCell ref="B86:B89"/>
    <mergeCell ref="AV115:AV125"/>
    <mergeCell ref="Z100:Z101"/>
    <mergeCell ref="Z98:Z99"/>
    <mergeCell ref="AV91:AV101"/>
    <mergeCell ref="Z90:Z91"/>
    <mergeCell ref="AV103:AV113"/>
    <mergeCell ref="Z94:Z95"/>
    <mergeCell ref="Z96:Z97"/>
    <mergeCell ref="Z92:Z93"/>
    <mergeCell ref="A98:A101"/>
    <mergeCell ref="B98:B101"/>
    <mergeCell ref="Y94:Y95"/>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ageMargins left="0.23622047244094491" right="0.23622047244094491" top="0.35433070866141736" bottom="0.35433070866141736" header="0.31496062992125984" footer="0.31496062992125984"/>
  <pageSetup paperSize="5" scale="31"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37"/>
  <sheetViews>
    <sheetView showGridLines="0" zoomScale="70" zoomScaleNormal="70" zoomScaleSheetLayoutView="10" workbookViewId="0">
      <pane xSplit="3" topLeftCell="D1" activePane="topRight" state="frozen"/>
      <selection pane="topRight" activeCell="A11" sqref="A11:A12"/>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28.28515625" style="186" customWidth="1"/>
    <col min="6" max="6" width="29" style="186" customWidth="1"/>
    <col min="7" max="7" width="30.42578125" style="186" customWidth="1"/>
    <col min="8" max="8" width="28.140625" style="186" customWidth="1"/>
    <col min="9" max="9" width="35.42578125" style="324" customWidth="1"/>
    <col min="10" max="10" width="26.42578125" style="324" customWidth="1"/>
    <col min="11" max="11" width="23.85546875" style="25" customWidth="1"/>
    <col min="12" max="12" width="29.85546875" style="25" customWidth="1"/>
    <col min="13" max="13" width="25.7109375" style="25" customWidth="1"/>
    <col min="14" max="14" width="39.42578125" style="25" customWidth="1"/>
    <col min="15" max="15" width="31.5703125" style="25" customWidth="1"/>
    <col min="16" max="16" width="38.42578125" style="25" customWidth="1"/>
    <col min="17" max="17" width="36.85546875" style="25" customWidth="1"/>
    <col min="18" max="18" width="32.28515625" style="25" customWidth="1"/>
    <col min="19" max="19" width="34.28515625" style="25" customWidth="1"/>
    <col min="20" max="20" width="27.5703125" style="25" customWidth="1"/>
    <col min="21" max="21" width="29.5703125" style="25" customWidth="1"/>
    <col min="22" max="22" width="39" style="25" customWidth="1"/>
    <col min="23" max="23" width="29.85546875" style="25" customWidth="1"/>
    <col min="24" max="24" width="34.85546875" style="25" customWidth="1"/>
    <col min="25" max="25" width="31.140625" style="25" customWidth="1"/>
    <col min="26" max="26" width="29.85546875" style="25" customWidth="1"/>
    <col min="27" max="27" width="27.7109375" style="25" customWidth="1"/>
    <col min="28" max="28" width="37.7109375" style="25" customWidth="1"/>
    <col min="29" max="29" width="46.28515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5.5" customHeight="1" thickBot="1">
      <c r="A3" s="456" t="s">
        <v>150</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81"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50"/>
      <c r="B5" s="188"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IF(Identification!D28="","",Identification!D28)</f>
        <v/>
      </c>
      <c r="B6" s="190" t="str">
        <f>IF(Identification!D30="","",Identification!D30)</f>
        <v/>
      </c>
      <c r="C6" s="190" t="str">
        <f>IF(Identification!D31="","",Identification!D31)</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51"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29.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51.7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358" t="s">
        <v>70</v>
      </c>
      <c r="E10" s="233" t="s">
        <v>71</v>
      </c>
      <c r="F10" s="233" t="s">
        <v>25</v>
      </c>
      <c r="G10" s="234" t="s">
        <v>26</v>
      </c>
      <c r="H10" s="231" t="s">
        <v>97</v>
      </c>
      <c r="I10" s="358" t="s">
        <v>70</v>
      </c>
      <c r="J10" s="233" t="s">
        <v>71</v>
      </c>
      <c r="K10" s="236" t="s">
        <v>25</v>
      </c>
      <c r="L10" s="234" t="s">
        <v>26</v>
      </c>
      <c r="M10" s="231" t="s">
        <v>97</v>
      </c>
      <c r="N10" s="358" t="s">
        <v>70</v>
      </c>
      <c r="O10" s="233" t="s">
        <v>71</v>
      </c>
      <c r="P10" s="236" t="s">
        <v>25</v>
      </c>
      <c r="Q10" s="234" t="s">
        <v>26</v>
      </c>
      <c r="R10" s="231" t="s">
        <v>97</v>
      </c>
      <c r="S10" s="358" t="s">
        <v>70</v>
      </c>
      <c r="T10" s="233" t="s">
        <v>71</v>
      </c>
      <c r="U10" s="236" t="s">
        <v>25</v>
      </c>
      <c r="V10" s="234" t="s">
        <v>26</v>
      </c>
      <c r="W10" s="231" t="s">
        <v>97</v>
      </c>
      <c r="X10" s="358"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565"/>
      <c r="E11" s="461"/>
      <c r="F11" s="463" t="str">
        <f t="shared" ref="F11:F30" si="0">IF(D11="","", IF(D11="Aucune anomalie observée","Conforme","Non conforme"))</f>
        <v/>
      </c>
      <c r="G11" s="465"/>
      <c r="H11" s="359" t="s">
        <v>76</v>
      </c>
      <c r="I11" s="184"/>
      <c r="J11" s="87"/>
      <c r="K11" s="240" t="str">
        <f t="shared" ref="K11:K30" si="1">IF(I11="","", IF(I11="Aucune anomalie observée","Conforme","Non conforme"))</f>
        <v/>
      </c>
      <c r="L11" s="86"/>
      <c r="M11" s="359" t="s">
        <v>76</v>
      </c>
      <c r="N11" s="85"/>
      <c r="O11" s="87"/>
      <c r="P11" s="241" t="str">
        <f t="shared" ref="P11:P30" si="2">IF(N11="","", IF(N11="Aucune anomalie observée","Conforme","Non conforme"))</f>
        <v/>
      </c>
      <c r="Q11" s="86"/>
      <c r="R11" s="359" t="s">
        <v>76</v>
      </c>
      <c r="S11" s="85"/>
      <c r="T11" s="87"/>
      <c r="U11" s="240" t="str">
        <f>IF(S11="","", IF(S11="Aucune anomalie observée","Conforme","Non conforme"))</f>
        <v/>
      </c>
      <c r="V11" s="86"/>
      <c r="W11" s="359" t="s">
        <v>76</v>
      </c>
      <c r="X11" s="85"/>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0" customHeight="1" thickBot="1">
      <c r="A12" s="466"/>
      <c r="B12" s="466"/>
      <c r="C12" s="242"/>
      <c r="D12" s="566"/>
      <c r="E12" s="462"/>
      <c r="F12" s="464"/>
      <c r="G12" s="466"/>
      <c r="H12" s="360" t="s">
        <v>57</v>
      </c>
      <c r="I12" s="88"/>
      <c r="J12" s="89"/>
      <c r="K12" s="244" t="str">
        <f t="shared" si="1"/>
        <v/>
      </c>
      <c r="L12" s="90"/>
      <c r="M12" s="360" t="s">
        <v>57</v>
      </c>
      <c r="N12" s="88"/>
      <c r="O12" s="89"/>
      <c r="P12" s="296" t="str">
        <f t="shared" si="2"/>
        <v/>
      </c>
      <c r="Q12" s="90"/>
      <c r="R12" s="360" t="s">
        <v>57</v>
      </c>
      <c r="S12" s="88"/>
      <c r="T12" s="89"/>
      <c r="U12" s="244" t="str">
        <f t="shared" ref="U12:U20" si="3">IF(S12="","", IF(S12="Aucune anomalie observée","Conforme","Non conforme"))</f>
        <v/>
      </c>
      <c r="V12" s="90"/>
      <c r="W12" s="360" t="s">
        <v>57</v>
      </c>
      <c r="X12" s="88"/>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565"/>
      <c r="E13" s="461"/>
      <c r="F13" s="463" t="str">
        <f t="shared" si="0"/>
        <v/>
      </c>
      <c r="G13" s="465"/>
      <c r="H13" s="359" t="s">
        <v>76</v>
      </c>
      <c r="I13" s="85"/>
      <c r="J13" s="87"/>
      <c r="K13" s="240" t="str">
        <f t="shared" si="1"/>
        <v/>
      </c>
      <c r="L13" s="86"/>
      <c r="M13" s="359" t="s">
        <v>76</v>
      </c>
      <c r="N13" s="85"/>
      <c r="O13" s="87"/>
      <c r="P13" s="241" t="str">
        <f t="shared" si="2"/>
        <v/>
      </c>
      <c r="Q13" s="86"/>
      <c r="R13" s="359" t="s">
        <v>76</v>
      </c>
      <c r="S13" s="85"/>
      <c r="T13" s="87"/>
      <c r="U13" s="240" t="str">
        <f t="shared" si="3"/>
        <v/>
      </c>
      <c r="V13" s="86"/>
      <c r="W13" s="359" t="s">
        <v>76</v>
      </c>
      <c r="X13" s="85"/>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566"/>
      <c r="E14" s="462"/>
      <c r="F14" s="464" t="str">
        <f t="shared" si="0"/>
        <v/>
      </c>
      <c r="G14" s="466"/>
      <c r="H14" s="360" t="s">
        <v>57</v>
      </c>
      <c r="I14" s="88"/>
      <c r="J14" s="89"/>
      <c r="K14" s="245" t="str">
        <f t="shared" si="1"/>
        <v/>
      </c>
      <c r="L14" s="90"/>
      <c r="M14" s="360" t="s">
        <v>57</v>
      </c>
      <c r="N14" s="88"/>
      <c r="O14" s="89"/>
      <c r="P14" s="296" t="str">
        <f t="shared" si="2"/>
        <v/>
      </c>
      <c r="Q14" s="90"/>
      <c r="R14" s="360" t="s">
        <v>57</v>
      </c>
      <c r="S14" s="88"/>
      <c r="T14" s="89"/>
      <c r="U14" s="245" t="str">
        <f t="shared" si="3"/>
        <v/>
      </c>
      <c r="V14" s="90"/>
      <c r="W14" s="360" t="s">
        <v>57</v>
      </c>
      <c r="X14" s="88"/>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565"/>
      <c r="E15" s="461"/>
      <c r="F15" s="463" t="str">
        <f t="shared" si="0"/>
        <v/>
      </c>
      <c r="G15" s="465"/>
      <c r="H15" s="359" t="s">
        <v>76</v>
      </c>
      <c r="I15" s="85"/>
      <c r="J15" s="87"/>
      <c r="K15" s="240" t="str">
        <f t="shared" si="1"/>
        <v/>
      </c>
      <c r="L15" s="86"/>
      <c r="M15" s="359" t="s">
        <v>76</v>
      </c>
      <c r="N15" s="85"/>
      <c r="O15" s="87"/>
      <c r="P15" s="241" t="str">
        <f t="shared" si="2"/>
        <v/>
      </c>
      <c r="Q15" s="86"/>
      <c r="R15" s="359" t="s">
        <v>76</v>
      </c>
      <c r="S15" s="85"/>
      <c r="T15" s="87"/>
      <c r="U15" s="240" t="str">
        <f t="shared" si="3"/>
        <v/>
      </c>
      <c r="V15" s="86"/>
      <c r="W15" s="359" t="s">
        <v>76</v>
      </c>
      <c r="X15" s="85"/>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566"/>
      <c r="E16" s="462"/>
      <c r="F16" s="464" t="str">
        <f t="shared" si="0"/>
        <v/>
      </c>
      <c r="G16" s="466"/>
      <c r="H16" s="360" t="s">
        <v>57</v>
      </c>
      <c r="I16" s="88"/>
      <c r="J16" s="89"/>
      <c r="K16" s="245" t="str">
        <f t="shared" si="1"/>
        <v/>
      </c>
      <c r="L16" s="90"/>
      <c r="M16" s="360" t="s">
        <v>57</v>
      </c>
      <c r="N16" s="88"/>
      <c r="O16" s="89"/>
      <c r="P16" s="296" t="str">
        <f t="shared" si="2"/>
        <v/>
      </c>
      <c r="Q16" s="90"/>
      <c r="R16" s="360" t="s">
        <v>57</v>
      </c>
      <c r="S16" s="88"/>
      <c r="T16" s="89"/>
      <c r="U16" s="245" t="str">
        <f t="shared" si="3"/>
        <v/>
      </c>
      <c r="V16" s="90"/>
      <c r="W16" s="360" t="s">
        <v>57</v>
      </c>
      <c r="X16" s="88"/>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565"/>
      <c r="E17" s="461"/>
      <c r="F17" s="463" t="str">
        <f t="shared" si="0"/>
        <v/>
      </c>
      <c r="G17" s="465"/>
      <c r="H17" s="359" t="s">
        <v>76</v>
      </c>
      <c r="I17" s="85"/>
      <c r="J17" s="87"/>
      <c r="K17" s="240" t="str">
        <f t="shared" si="1"/>
        <v/>
      </c>
      <c r="L17" s="86"/>
      <c r="M17" s="359" t="s">
        <v>76</v>
      </c>
      <c r="N17" s="85"/>
      <c r="O17" s="87"/>
      <c r="P17" s="241" t="str">
        <f t="shared" si="2"/>
        <v/>
      </c>
      <c r="Q17" s="86"/>
      <c r="R17" s="359" t="s">
        <v>76</v>
      </c>
      <c r="S17" s="85"/>
      <c r="T17" s="87"/>
      <c r="U17" s="240" t="str">
        <f t="shared" si="3"/>
        <v/>
      </c>
      <c r="V17" s="86"/>
      <c r="W17" s="359" t="s">
        <v>76</v>
      </c>
      <c r="X17" s="85"/>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566"/>
      <c r="E18" s="462"/>
      <c r="F18" s="464" t="str">
        <f t="shared" si="0"/>
        <v/>
      </c>
      <c r="G18" s="466"/>
      <c r="H18" s="360" t="s">
        <v>57</v>
      </c>
      <c r="I18" s="88"/>
      <c r="J18" s="89"/>
      <c r="K18" s="245" t="str">
        <f t="shared" si="1"/>
        <v/>
      </c>
      <c r="L18" s="90"/>
      <c r="M18" s="360" t="s">
        <v>57</v>
      </c>
      <c r="N18" s="88"/>
      <c r="O18" s="89"/>
      <c r="P18" s="296" t="str">
        <f t="shared" si="2"/>
        <v/>
      </c>
      <c r="Q18" s="90"/>
      <c r="R18" s="360" t="s">
        <v>57</v>
      </c>
      <c r="S18" s="88"/>
      <c r="T18" s="89"/>
      <c r="U18" s="245" t="str">
        <f t="shared" si="3"/>
        <v/>
      </c>
      <c r="V18" s="90"/>
      <c r="W18" s="360" t="s">
        <v>57</v>
      </c>
      <c r="X18" s="88"/>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565"/>
      <c r="E19" s="461"/>
      <c r="F19" s="463" t="str">
        <f t="shared" si="0"/>
        <v/>
      </c>
      <c r="G19" s="465"/>
      <c r="H19" s="359" t="s">
        <v>76</v>
      </c>
      <c r="I19" s="85"/>
      <c r="J19" s="87"/>
      <c r="K19" s="240" t="str">
        <f t="shared" si="1"/>
        <v/>
      </c>
      <c r="L19" s="86"/>
      <c r="M19" s="359" t="s">
        <v>76</v>
      </c>
      <c r="N19" s="85"/>
      <c r="O19" s="87"/>
      <c r="P19" s="241" t="str">
        <f t="shared" si="2"/>
        <v/>
      </c>
      <c r="Q19" s="86"/>
      <c r="R19" s="359" t="s">
        <v>76</v>
      </c>
      <c r="S19" s="85"/>
      <c r="T19" s="87"/>
      <c r="U19" s="240" t="str">
        <f t="shared" si="3"/>
        <v/>
      </c>
      <c r="V19" s="86"/>
      <c r="W19" s="359" t="s">
        <v>76</v>
      </c>
      <c r="X19" s="85"/>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566"/>
      <c r="E20" s="462"/>
      <c r="F20" s="464" t="str">
        <f t="shared" si="0"/>
        <v/>
      </c>
      <c r="G20" s="466"/>
      <c r="H20" s="360" t="s">
        <v>57</v>
      </c>
      <c r="I20" s="88"/>
      <c r="J20" s="89"/>
      <c r="K20" s="245" t="str">
        <f t="shared" si="1"/>
        <v/>
      </c>
      <c r="L20" s="90"/>
      <c r="M20" s="360" t="s">
        <v>57</v>
      </c>
      <c r="N20" s="88"/>
      <c r="O20" s="89"/>
      <c r="P20" s="296" t="str">
        <f t="shared" si="2"/>
        <v/>
      </c>
      <c r="Q20" s="90"/>
      <c r="R20" s="360" t="s">
        <v>57</v>
      </c>
      <c r="S20" s="88"/>
      <c r="T20" s="89"/>
      <c r="U20" s="245" t="str">
        <f t="shared" si="3"/>
        <v/>
      </c>
      <c r="V20" s="90"/>
      <c r="W20" s="360" t="s">
        <v>57</v>
      </c>
      <c r="X20" s="88"/>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565"/>
      <c r="E21" s="461"/>
      <c r="F21" s="463" t="str">
        <f t="shared" si="0"/>
        <v/>
      </c>
      <c r="G21" s="465"/>
      <c r="H21" s="359" t="s">
        <v>76</v>
      </c>
      <c r="I21" s="184"/>
      <c r="J21" s="87"/>
      <c r="K21" s="240" t="str">
        <f t="shared" si="1"/>
        <v/>
      </c>
      <c r="L21" s="86"/>
      <c r="M21" s="359" t="s">
        <v>76</v>
      </c>
      <c r="N21" s="85"/>
      <c r="O21" s="87"/>
      <c r="P21" s="241" t="str">
        <f t="shared" si="2"/>
        <v/>
      </c>
      <c r="Q21" s="86"/>
      <c r="R21" s="359" t="s">
        <v>76</v>
      </c>
      <c r="S21" s="85"/>
      <c r="T21" s="87"/>
      <c r="U21" s="240" t="str">
        <f>IF(S21="","", IF(S21="Aucune anomalie observée","Conforme","Non conforme"))</f>
        <v/>
      </c>
      <c r="V21" s="86"/>
      <c r="W21" s="359" t="s">
        <v>76</v>
      </c>
      <c r="X21" s="85"/>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566"/>
      <c r="E22" s="462"/>
      <c r="F22" s="464" t="str">
        <f t="shared" si="0"/>
        <v/>
      </c>
      <c r="G22" s="466"/>
      <c r="H22" s="360" t="s">
        <v>57</v>
      </c>
      <c r="I22" s="88"/>
      <c r="J22" s="89"/>
      <c r="K22" s="244" t="str">
        <f t="shared" si="1"/>
        <v/>
      </c>
      <c r="L22" s="90"/>
      <c r="M22" s="360" t="s">
        <v>57</v>
      </c>
      <c r="N22" s="88"/>
      <c r="O22" s="89"/>
      <c r="P22" s="296" t="str">
        <f t="shared" si="2"/>
        <v/>
      </c>
      <c r="Q22" s="90"/>
      <c r="R22" s="360" t="s">
        <v>57</v>
      </c>
      <c r="S22" s="88"/>
      <c r="T22" s="89"/>
      <c r="U22" s="244" t="str">
        <f t="shared" ref="U22:U30" si="9">IF(S22="","", IF(S22="Aucune anomalie observée","Conforme","Non conforme"))</f>
        <v/>
      </c>
      <c r="V22" s="90"/>
      <c r="W22" s="360" t="s">
        <v>57</v>
      </c>
      <c r="X22" s="88"/>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565"/>
      <c r="E23" s="461"/>
      <c r="F23" s="463" t="str">
        <f t="shared" si="0"/>
        <v/>
      </c>
      <c r="G23" s="465"/>
      <c r="H23" s="359" t="s">
        <v>76</v>
      </c>
      <c r="I23" s="85"/>
      <c r="J23" s="87"/>
      <c r="K23" s="240" t="str">
        <f t="shared" si="1"/>
        <v/>
      </c>
      <c r="L23" s="86"/>
      <c r="M23" s="359" t="s">
        <v>76</v>
      </c>
      <c r="N23" s="85"/>
      <c r="O23" s="87"/>
      <c r="P23" s="241" t="str">
        <f t="shared" si="2"/>
        <v/>
      </c>
      <c r="Q23" s="86"/>
      <c r="R23" s="359" t="s">
        <v>76</v>
      </c>
      <c r="S23" s="85"/>
      <c r="T23" s="87"/>
      <c r="U23" s="240" t="str">
        <f t="shared" si="9"/>
        <v/>
      </c>
      <c r="V23" s="86"/>
      <c r="W23" s="359" t="s">
        <v>76</v>
      </c>
      <c r="X23" s="85"/>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566"/>
      <c r="E24" s="462"/>
      <c r="F24" s="464" t="str">
        <f t="shared" si="0"/>
        <v/>
      </c>
      <c r="G24" s="466"/>
      <c r="H24" s="360" t="s">
        <v>57</v>
      </c>
      <c r="I24" s="88"/>
      <c r="J24" s="89"/>
      <c r="K24" s="245" t="str">
        <f t="shared" si="1"/>
        <v/>
      </c>
      <c r="L24" s="90"/>
      <c r="M24" s="360" t="s">
        <v>57</v>
      </c>
      <c r="N24" s="88"/>
      <c r="O24" s="89"/>
      <c r="P24" s="296" t="str">
        <f t="shared" si="2"/>
        <v/>
      </c>
      <c r="Q24" s="90"/>
      <c r="R24" s="360" t="s">
        <v>57</v>
      </c>
      <c r="S24" s="88"/>
      <c r="T24" s="89"/>
      <c r="U24" s="245" t="str">
        <f t="shared" si="9"/>
        <v/>
      </c>
      <c r="V24" s="90"/>
      <c r="W24" s="360" t="s">
        <v>57</v>
      </c>
      <c r="X24" s="88"/>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565"/>
      <c r="E25" s="461"/>
      <c r="F25" s="463" t="str">
        <f t="shared" si="0"/>
        <v/>
      </c>
      <c r="G25" s="465"/>
      <c r="H25" s="359" t="s">
        <v>76</v>
      </c>
      <c r="I25" s="85"/>
      <c r="J25" s="87"/>
      <c r="K25" s="240" t="str">
        <f t="shared" si="1"/>
        <v/>
      </c>
      <c r="L25" s="86"/>
      <c r="M25" s="359" t="s">
        <v>76</v>
      </c>
      <c r="N25" s="85"/>
      <c r="O25" s="87"/>
      <c r="P25" s="241" t="str">
        <f t="shared" si="2"/>
        <v/>
      </c>
      <c r="Q25" s="86"/>
      <c r="R25" s="359" t="s">
        <v>76</v>
      </c>
      <c r="S25" s="85"/>
      <c r="T25" s="87"/>
      <c r="U25" s="240" t="str">
        <f t="shared" si="9"/>
        <v/>
      </c>
      <c r="V25" s="86"/>
      <c r="W25" s="359" t="s">
        <v>76</v>
      </c>
      <c r="X25" s="85"/>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566"/>
      <c r="E26" s="462"/>
      <c r="F26" s="464" t="str">
        <f t="shared" si="0"/>
        <v/>
      </c>
      <c r="G26" s="466"/>
      <c r="H26" s="360" t="s">
        <v>57</v>
      </c>
      <c r="I26" s="88"/>
      <c r="J26" s="89"/>
      <c r="K26" s="245" t="str">
        <f t="shared" si="1"/>
        <v/>
      </c>
      <c r="L26" s="90"/>
      <c r="M26" s="360" t="s">
        <v>57</v>
      </c>
      <c r="N26" s="88"/>
      <c r="O26" s="89"/>
      <c r="P26" s="296" t="str">
        <f t="shared" si="2"/>
        <v/>
      </c>
      <c r="Q26" s="90"/>
      <c r="R26" s="360" t="s">
        <v>57</v>
      </c>
      <c r="S26" s="88"/>
      <c r="T26" s="89"/>
      <c r="U26" s="245" t="str">
        <f t="shared" si="9"/>
        <v/>
      </c>
      <c r="V26" s="90"/>
      <c r="W26" s="360" t="s">
        <v>57</v>
      </c>
      <c r="X26" s="88"/>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565"/>
      <c r="E27" s="461"/>
      <c r="F27" s="463" t="str">
        <f t="shared" si="0"/>
        <v/>
      </c>
      <c r="G27" s="465"/>
      <c r="H27" s="359" t="s">
        <v>76</v>
      </c>
      <c r="I27" s="85"/>
      <c r="J27" s="87"/>
      <c r="K27" s="240" t="str">
        <f t="shared" si="1"/>
        <v/>
      </c>
      <c r="L27" s="86"/>
      <c r="M27" s="359" t="s">
        <v>76</v>
      </c>
      <c r="N27" s="85"/>
      <c r="O27" s="87"/>
      <c r="P27" s="241" t="str">
        <f t="shared" si="2"/>
        <v/>
      </c>
      <c r="Q27" s="86"/>
      <c r="R27" s="359" t="s">
        <v>76</v>
      </c>
      <c r="S27" s="85"/>
      <c r="T27" s="87"/>
      <c r="U27" s="240" t="str">
        <f t="shared" si="9"/>
        <v/>
      </c>
      <c r="V27" s="86"/>
      <c r="W27" s="359" t="s">
        <v>76</v>
      </c>
      <c r="X27" s="85"/>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566"/>
      <c r="E28" s="462"/>
      <c r="F28" s="464" t="str">
        <f t="shared" si="0"/>
        <v/>
      </c>
      <c r="G28" s="466"/>
      <c r="H28" s="360" t="s">
        <v>57</v>
      </c>
      <c r="I28" s="88"/>
      <c r="J28" s="89"/>
      <c r="K28" s="245" t="str">
        <f t="shared" si="1"/>
        <v/>
      </c>
      <c r="L28" s="90"/>
      <c r="M28" s="360" t="s">
        <v>57</v>
      </c>
      <c r="N28" s="88"/>
      <c r="O28" s="89"/>
      <c r="P28" s="296" t="str">
        <f t="shared" si="2"/>
        <v/>
      </c>
      <c r="Q28" s="90"/>
      <c r="R28" s="360" t="s">
        <v>57</v>
      </c>
      <c r="S28" s="88"/>
      <c r="T28" s="89"/>
      <c r="U28" s="245" t="str">
        <f t="shared" si="9"/>
        <v/>
      </c>
      <c r="V28" s="90"/>
      <c r="W28" s="360" t="s">
        <v>57</v>
      </c>
      <c r="X28" s="88"/>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565"/>
      <c r="E29" s="461"/>
      <c r="F29" s="463" t="str">
        <f t="shared" si="0"/>
        <v/>
      </c>
      <c r="G29" s="465"/>
      <c r="H29" s="359" t="s">
        <v>76</v>
      </c>
      <c r="I29" s="85"/>
      <c r="J29" s="87"/>
      <c r="K29" s="240" t="str">
        <f t="shared" si="1"/>
        <v/>
      </c>
      <c r="L29" s="86"/>
      <c r="M29" s="359" t="s">
        <v>76</v>
      </c>
      <c r="N29" s="85"/>
      <c r="O29" s="87"/>
      <c r="P29" s="241" t="str">
        <f t="shared" si="2"/>
        <v/>
      </c>
      <c r="Q29" s="86"/>
      <c r="R29" s="359" t="s">
        <v>76</v>
      </c>
      <c r="S29" s="85"/>
      <c r="T29" s="87"/>
      <c r="U29" s="240" t="str">
        <f t="shared" si="9"/>
        <v/>
      </c>
      <c r="V29" s="86"/>
      <c r="W29" s="359" t="s">
        <v>76</v>
      </c>
      <c r="X29" s="85"/>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566"/>
      <c r="E30" s="462"/>
      <c r="F30" s="464" t="str">
        <f t="shared" si="0"/>
        <v/>
      </c>
      <c r="G30" s="466"/>
      <c r="H30" s="360" t="s">
        <v>57</v>
      </c>
      <c r="I30" s="88"/>
      <c r="J30" s="89"/>
      <c r="K30" s="245" t="str">
        <f t="shared" si="1"/>
        <v/>
      </c>
      <c r="L30" s="90"/>
      <c r="M30" s="360" t="s">
        <v>57</v>
      </c>
      <c r="N30" s="88"/>
      <c r="O30" s="89"/>
      <c r="P30" s="296" t="str">
        <f t="shared" si="2"/>
        <v/>
      </c>
      <c r="Q30" s="90"/>
      <c r="R30" s="360" t="s">
        <v>57</v>
      </c>
      <c r="S30" s="88"/>
      <c r="T30" s="89"/>
      <c r="U30" s="245" t="str">
        <f t="shared" si="9"/>
        <v/>
      </c>
      <c r="V30" s="90"/>
      <c r="W30" s="360" t="s">
        <v>57</v>
      </c>
      <c r="X30" s="88"/>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497"/>
      <c r="C33" s="334"/>
      <c r="D33" s="503" t="s">
        <v>98</v>
      </c>
      <c r="E33" s="496"/>
      <c r="F33" s="496"/>
      <c r="G33" s="496"/>
      <c r="H33" s="496"/>
      <c r="I33" s="496"/>
      <c r="J33" s="496"/>
      <c r="K33" s="496"/>
      <c r="L33" s="496"/>
      <c r="M33" s="496"/>
      <c r="N33" s="496"/>
      <c r="O33" s="497"/>
      <c r="P33" s="505" t="s">
        <v>99</v>
      </c>
      <c r="Q33" s="555"/>
      <c r="R33" s="555"/>
      <c r="S33" s="555"/>
      <c r="T33" s="555"/>
      <c r="U33" s="555"/>
      <c r="V33" s="555"/>
      <c r="W33" s="555"/>
      <c r="X33" s="555"/>
      <c r="Y33" s="555"/>
      <c r="Z33" s="555"/>
      <c r="AA33" s="555"/>
      <c r="AB33" s="556"/>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267"/>
      <c r="B34" s="268"/>
      <c r="C34" s="344"/>
      <c r="D34" s="525" t="s">
        <v>125</v>
      </c>
      <c r="E34" s="552"/>
      <c r="F34" s="552"/>
      <c r="G34" s="552"/>
      <c r="H34" s="553"/>
      <c r="I34" s="498" t="s">
        <v>77</v>
      </c>
      <c r="J34" s="499"/>
      <c r="K34" s="499"/>
      <c r="L34" s="499"/>
      <c r="M34" s="499"/>
      <c r="N34" s="500"/>
      <c r="O34" s="270" t="s">
        <v>26</v>
      </c>
      <c r="P34" s="345"/>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101"/>
      <c r="F68" s="102"/>
      <c r="G68" s="102"/>
      <c r="H68" s="102"/>
      <c r="I68" s="102"/>
      <c r="J68" s="102"/>
      <c r="K68" s="102"/>
      <c r="L68" s="102"/>
      <c r="M68" s="102"/>
      <c r="N68" s="102"/>
      <c r="O68" s="102"/>
      <c r="P68" s="103"/>
      <c r="Q68" s="102"/>
      <c r="R68" s="102"/>
      <c r="S68" s="103"/>
      <c r="T68" s="102"/>
      <c r="U68" s="102"/>
      <c r="V68" s="371"/>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102"/>
      <c r="F72" s="103"/>
      <c r="G72" s="102"/>
      <c r="H72" s="102"/>
      <c r="I72" s="103"/>
      <c r="J72" s="102"/>
      <c r="K72" s="102"/>
      <c r="L72" s="104"/>
      <c r="M72" s="102"/>
      <c r="N72" s="102"/>
      <c r="O72" s="102"/>
      <c r="P72" s="103"/>
      <c r="Q72" s="102"/>
      <c r="R72" s="102"/>
      <c r="S72" s="103"/>
      <c r="T72" s="102"/>
      <c r="U72" s="102"/>
      <c r="V72" s="371"/>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c r="AD90" s="82"/>
      <c r="AE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5.7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s="187" customFormat="1">
      <c r="I183" s="322"/>
      <c r="J183" s="322"/>
      <c r="K183" s="82"/>
      <c r="L183" s="82"/>
      <c r="M183" s="82"/>
      <c r="N183" s="82"/>
      <c r="O183" s="82"/>
      <c r="P183" s="82"/>
      <c r="Q183" s="82"/>
      <c r="R183" s="82"/>
      <c r="S183" s="82"/>
      <c r="T183" s="82"/>
      <c r="U183" s="82"/>
      <c r="V183" s="82"/>
      <c r="W183" s="82"/>
      <c r="X183" s="82"/>
      <c r="Y183" s="82"/>
      <c r="Z183" s="82"/>
      <c r="AA183" s="82"/>
      <c r="AB183" s="82"/>
      <c r="AC183" s="82"/>
      <c r="AD183" s="82"/>
    </row>
    <row r="184" spans="9:30" s="187" customFormat="1">
      <c r="I184" s="322"/>
      <c r="J184" s="322"/>
      <c r="K184" s="82"/>
      <c r="L184" s="82"/>
      <c r="M184" s="82"/>
      <c r="N184" s="82"/>
      <c r="O184" s="82"/>
      <c r="P184" s="82"/>
      <c r="Q184" s="82"/>
      <c r="R184" s="82"/>
      <c r="S184" s="82"/>
      <c r="T184" s="82"/>
      <c r="U184" s="82"/>
      <c r="V184" s="82"/>
      <c r="W184" s="82"/>
      <c r="X184" s="82"/>
      <c r="Y184" s="82"/>
      <c r="Z184" s="82"/>
      <c r="AA184" s="82"/>
      <c r="AB184" s="82"/>
      <c r="AC184" s="82"/>
      <c r="AD184" s="82"/>
    </row>
    <row r="185" spans="9:30" s="187" customFormat="1">
      <c r="I185" s="322"/>
      <c r="J185" s="322"/>
      <c r="K185" s="82"/>
      <c r="L185" s="82"/>
      <c r="M185" s="82"/>
      <c r="N185" s="82"/>
      <c r="O185" s="82"/>
      <c r="P185" s="82"/>
      <c r="Q185" s="82"/>
      <c r="R185" s="82"/>
      <c r="S185" s="82"/>
      <c r="T185" s="82"/>
      <c r="U185" s="82"/>
      <c r="V185" s="82"/>
      <c r="W185" s="82"/>
      <c r="X185" s="82"/>
      <c r="Y185" s="82"/>
      <c r="Z185" s="82"/>
      <c r="AA185" s="82"/>
      <c r="AB185" s="82"/>
      <c r="AC185" s="82"/>
      <c r="AD185" s="82"/>
    </row>
    <row r="186" spans="9:30" s="187" customFormat="1">
      <c r="I186" s="322"/>
      <c r="J186" s="322"/>
      <c r="K186" s="82"/>
      <c r="L186" s="82"/>
      <c r="M186" s="82"/>
      <c r="N186" s="82"/>
      <c r="O186" s="82"/>
      <c r="P186" s="82"/>
      <c r="Q186" s="82"/>
      <c r="R186" s="82"/>
      <c r="S186" s="82"/>
      <c r="T186" s="82"/>
      <c r="U186" s="82"/>
      <c r="V186" s="82"/>
      <c r="W186" s="82"/>
      <c r="X186" s="82"/>
      <c r="Y186" s="82"/>
      <c r="Z186" s="82"/>
      <c r="AA186" s="82"/>
      <c r="AB186" s="82"/>
      <c r="AC186" s="82"/>
      <c r="AD186" s="82"/>
    </row>
    <row r="187" spans="9:30" s="187" customFormat="1">
      <c r="I187" s="322"/>
      <c r="J187" s="322"/>
      <c r="K187" s="82"/>
      <c r="L187" s="82"/>
      <c r="M187" s="82"/>
      <c r="N187" s="82"/>
      <c r="O187" s="82"/>
      <c r="P187" s="82"/>
      <c r="Q187" s="82"/>
      <c r="R187" s="82"/>
      <c r="S187" s="82"/>
      <c r="T187" s="82"/>
      <c r="U187" s="82"/>
      <c r="V187" s="82"/>
      <c r="W187" s="82"/>
      <c r="X187" s="82"/>
      <c r="Y187" s="82"/>
      <c r="Z187" s="82"/>
      <c r="AA187" s="82"/>
      <c r="AB187" s="82"/>
      <c r="AC187" s="82"/>
      <c r="AD187" s="82"/>
    </row>
    <row r="188" spans="9:30" s="187" customFormat="1">
      <c r="I188" s="322"/>
      <c r="J188" s="322"/>
      <c r="K188" s="82"/>
      <c r="L188" s="82"/>
      <c r="M188" s="82"/>
      <c r="N188" s="82"/>
      <c r="O188" s="82"/>
      <c r="P188" s="82"/>
      <c r="Q188" s="82"/>
      <c r="R188" s="82"/>
      <c r="S188" s="82"/>
      <c r="T188" s="82"/>
      <c r="U188" s="82"/>
      <c r="V188" s="82"/>
      <c r="W188" s="82"/>
      <c r="X188" s="82"/>
      <c r="Y188" s="82"/>
      <c r="Z188" s="82"/>
      <c r="AA188" s="82"/>
      <c r="AB188" s="82"/>
      <c r="AC188" s="82"/>
      <c r="AD188" s="82"/>
    </row>
    <row r="189" spans="9:30" s="187" customFormat="1">
      <c r="I189" s="322"/>
      <c r="J189" s="322"/>
      <c r="K189" s="82"/>
      <c r="L189" s="82"/>
      <c r="M189" s="82"/>
      <c r="N189" s="82"/>
      <c r="O189" s="82"/>
      <c r="P189" s="82"/>
      <c r="Q189" s="82"/>
      <c r="R189" s="82"/>
      <c r="S189" s="82"/>
      <c r="T189" s="82"/>
      <c r="U189" s="82"/>
      <c r="V189" s="82"/>
      <c r="W189" s="82"/>
      <c r="X189" s="82"/>
      <c r="Y189" s="82"/>
      <c r="Z189" s="82"/>
      <c r="AA189" s="82"/>
      <c r="AB189" s="82"/>
      <c r="AC189" s="82"/>
      <c r="AD189" s="82"/>
    </row>
    <row r="190" spans="9:30" s="187" customFormat="1">
      <c r="I190" s="322"/>
      <c r="J190" s="322"/>
      <c r="K190" s="82"/>
      <c r="L190" s="82"/>
      <c r="M190" s="82"/>
      <c r="N190" s="82"/>
      <c r="O190" s="82"/>
      <c r="P190" s="82"/>
      <c r="Q190" s="82"/>
      <c r="R190" s="82"/>
      <c r="S190" s="82"/>
      <c r="T190" s="82"/>
      <c r="U190" s="82"/>
      <c r="V190" s="82"/>
      <c r="W190" s="82"/>
      <c r="X190" s="82"/>
      <c r="Y190" s="82"/>
      <c r="Z190" s="82"/>
      <c r="AA190" s="82"/>
      <c r="AB190" s="82"/>
      <c r="AC190" s="82"/>
      <c r="AD190" s="82"/>
    </row>
    <row r="191" spans="9:30" s="187" customFormat="1">
      <c r="I191" s="322"/>
      <c r="J191" s="322"/>
      <c r="K191" s="82"/>
      <c r="L191" s="82"/>
      <c r="M191" s="82"/>
      <c r="N191" s="82"/>
      <c r="O191" s="82"/>
      <c r="P191" s="82"/>
      <c r="Q191" s="82"/>
      <c r="R191" s="82"/>
      <c r="S191" s="82"/>
      <c r="T191" s="82"/>
      <c r="U191" s="82"/>
      <c r="V191" s="82"/>
      <c r="W191" s="82"/>
      <c r="X191" s="82"/>
      <c r="Y191" s="82"/>
      <c r="Z191" s="82"/>
      <c r="AA191" s="82"/>
      <c r="AB191" s="82"/>
      <c r="AC191" s="82"/>
      <c r="AD191" s="82"/>
    </row>
    <row r="192" spans="9:30" s="187" customFormat="1">
      <c r="I192" s="322"/>
      <c r="J192" s="322"/>
      <c r="K192" s="82"/>
      <c r="L192" s="82"/>
      <c r="M192" s="82"/>
      <c r="N192" s="82"/>
      <c r="O192" s="82"/>
      <c r="P192" s="82"/>
      <c r="Q192" s="82"/>
      <c r="R192" s="82"/>
      <c r="S192" s="82"/>
      <c r="T192" s="82"/>
      <c r="U192" s="82"/>
      <c r="V192" s="82"/>
      <c r="W192" s="82"/>
      <c r="X192" s="82"/>
      <c r="Y192" s="82"/>
      <c r="Z192" s="82"/>
      <c r="AA192" s="82"/>
      <c r="AB192" s="82"/>
      <c r="AC192" s="82"/>
      <c r="AD192" s="82"/>
    </row>
    <row r="193" spans="9:60" s="187" customFormat="1">
      <c r="I193" s="322"/>
      <c r="J193" s="322"/>
      <c r="K193" s="82"/>
      <c r="L193" s="82"/>
      <c r="M193" s="82"/>
      <c r="N193" s="82"/>
      <c r="O193" s="82"/>
      <c r="P193" s="82"/>
      <c r="Q193" s="82"/>
      <c r="R193" s="82"/>
      <c r="S193" s="82"/>
      <c r="T193" s="82"/>
      <c r="U193" s="82"/>
      <c r="V193" s="82"/>
      <c r="W193" s="82"/>
      <c r="X193" s="82"/>
      <c r="Y193" s="82"/>
      <c r="Z193" s="82"/>
      <c r="AA193" s="82"/>
      <c r="AB193" s="82"/>
      <c r="AC193" s="82"/>
      <c r="AD193" s="82"/>
    </row>
    <row r="194" spans="9:60" s="187" customFormat="1">
      <c r="I194" s="322"/>
      <c r="J194" s="322"/>
      <c r="K194" s="82"/>
      <c r="L194" s="82"/>
      <c r="M194" s="82"/>
      <c r="N194" s="82"/>
      <c r="O194" s="82"/>
      <c r="P194" s="82"/>
      <c r="Q194" s="82"/>
      <c r="R194" s="82"/>
      <c r="S194" s="82"/>
      <c r="T194" s="82"/>
      <c r="U194" s="82"/>
      <c r="V194" s="82"/>
      <c r="W194" s="82"/>
      <c r="X194" s="82"/>
      <c r="Y194" s="82"/>
      <c r="Z194" s="82"/>
      <c r="AA194" s="82"/>
      <c r="AB194" s="82"/>
      <c r="AC194" s="82"/>
      <c r="AD194" s="82"/>
    </row>
    <row r="195" spans="9:60" s="187" customFormat="1">
      <c r="I195" s="322"/>
      <c r="J195" s="322"/>
      <c r="K195" s="82"/>
      <c r="L195" s="82"/>
      <c r="M195" s="82"/>
      <c r="N195" s="82"/>
      <c r="O195" s="82"/>
      <c r="P195" s="82"/>
      <c r="Q195" s="82"/>
      <c r="R195" s="82"/>
      <c r="S195" s="82"/>
      <c r="T195" s="82"/>
      <c r="U195" s="82"/>
      <c r="V195" s="82"/>
      <c r="W195" s="82"/>
      <c r="X195" s="82"/>
      <c r="Y195" s="82"/>
      <c r="Z195" s="82"/>
      <c r="AA195" s="82"/>
      <c r="AB195" s="82"/>
      <c r="AC195" s="82"/>
      <c r="AD195" s="82"/>
    </row>
    <row r="196" spans="9:60" s="187" customFormat="1">
      <c r="I196" s="322"/>
      <c r="J196" s="322"/>
      <c r="K196" s="82"/>
      <c r="L196" s="82"/>
      <c r="M196" s="82"/>
      <c r="N196" s="82"/>
      <c r="O196" s="82"/>
      <c r="P196" s="82"/>
      <c r="Q196" s="82"/>
      <c r="R196" s="82"/>
      <c r="S196" s="82"/>
      <c r="T196" s="82"/>
      <c r="U196" s="82"/>
      <c r="V196" s="82"/>
      <c r="W196" s="82"/>
      <c r="X196" s="82"/>
      <c r="Y196" s="82"/>
      <c r="Z196" s="82"/>
      <c r="AA196" s="82"/>
      <c r="AB196" s="82"/>
      <c r="AC196" s="82"/>
      <c r="AD196" s="82"/>
      <c r="AV196" s="194"/>
      <c r="AW196" s="194"/>
      <c r="AX196" s="194"/>
      <c r="AY196" s="194"/>
      <c r="AZ196" s="194"/>
      <c r="BA196" s="194"/>
      <c r="BB196" s="194"/>
      <c r="BC196" s="194"/>
      <c r="BD196" s="194"/>
      <c r="BE196" s="194"/>
      <c r="BF196" s="194"/>
      <c r="BG196" s="194"/>
      <c r="BH196" s="194"/>
    </row>
    <row r="197" spans="9:60" s="187" customFormat="1">
      <c r="I197" s="322"/>
      <c r="J197" s="322"/>
      <c r="K197" s="82"/>
      <c r="L197" s="82"/>
      <c r="M197" s="82"/>
      <c r="N197" s="82"/>
      <c r="O197" s="82"/>
      <c r="P197" s="82"/>
      <c r="Q197" s="82"/>
      <c r="R197" s="82"/>
      <c r="S197" s="82"/>
      <c r="T197" s="82"/>
      <c r="U197" s="82"/>
      <c r="V197" s="82"/>
      <c r="W197" s="82"/>
      <c r="X197" s="82"/>
      <c r="Y197" s="82"/>
      <c r="Z197" s="82"/>
      <c r="AA197" s="82"/>
      <c r="AB197" s="82"/>
      <c r="AC197" s="82"/>
      <c r="AD197" s="82"/>
    </row>
    <row r="198" spans="9:60" s="187" customFormat="1">
      <c r="I198" s="322"/>
      <c r="J198" s="322"/>
      <c r="K198" s="82"/>
      <c r="L198" s="82"/>
      <c r="M198" s="82"/>
      <c r="N198" s="82"/>
      <c r="O198" s="82"/>
      <c r="P198" s="82"/>
      <c r="Q198" s="82"/>
      <c r="R198" s="82"/>
      <c r="S198" s="82"/>
      <c r="T198" s="82"/>
      <c r="U198" s="82"/>
      <c r="V198" s="82"/>
      <c r="W198" s="82"/>
      <c r="X198" s="82"/>
      <c r="Y198" s="82"/>
      <c r="Z198" s="82"/>
      <c r="AA198" s="82"/>
      <c r="AB198" s="82"/>
      <c r="AC198" s="82"/>
      <c r="AD198" s="82"/>
    </row>
    <row r="199" spans="9:60" s="187" customFormat="1">
      <c r="I199" s="322"/>
      <c r="J199" s="322"/>
      <c r="K199" s="82"/>
      <c r="L199" s="82"/>
      <c r="M199" s="82"/>
      <c r="N199" s="82"/>
      <c r="O199" s="82"/>
      <c r="P199" s="82"/>
      <c r="Q199" s="82"/>
      <c r="R199" s="82"/>
      <c r="S199" s="82"/>
      <c r="T199" s="82"/>
      <c r="U199" s="82"/>
      <c r="V199" s="82"/>
      <c r="W199" s="82"/>
      <c r="X199" s="82"/>
      <c r="Y199" s="82"/>
      <c r="Z199" s="82"/>
      <c r="AA199" s="82"/>
      <c r="AB199" s="82"/>
      <c r="AC199" s="82"/>
      <c r="AD199" s="82"/>
    </row>
    <row r="200" spans="9:60" s="187" customFormat="1">
      <c r="I200" s="322"/>
      <c r="J200" s="322"/>
      <c r="K200" s="82"/>
      <c r="L200" s="82"/>
      <c r="M200" s="82"/>
      <c r="N200" s="82"/>
      <c r="O200" s="82"/>
      <c r="P200" s="82"/>
      <c r="Q200" s="82"/>
      <c r="R200" s="82"/>
      <c r="S200" s="82"/>
      <c r="T200" s="82"/>
      <c r="U200" s="82"/>
      <c r="V200" s="82"/>
      <c r="W200" s="82"/>
      <c r="X200" s="82"/>
      <c r="Y200" s="82"/>
      <c r="Z200" s="82"/>
      <c r="AA200" s="82"/>
      <c r="AB200" s="82"/>
      <c r="AC200" s="82"/>
      <c r="AD200" s="82"/>
      <c r="AV200" s="82"/>
      <c r="AW200" s="82"/>
      <c r="AX200" s="82"/>
      <c r="AY200" s="82"/>
      <c r="AZ200" s="82"/>
      <c r="BA200" s="82"/>
      <c r="BB200" s="82"/>
      <c r="BC200" s="82"/>
      <c r="BD200" s="82"/>
    </row>
    <row r="201" spans="9:60" s="187" customFormat="1">
      <c r="I201" s="322"/>
      <c r="J201" s="322"/>
      <c r="K201" s="82"/>
      <c r="L201" s="82"/>
      <c r="M201" s="82"/>
      <c r="N201" s="82"/>
      <c r="O201" s="82"/>
      <c r="P201" s="82"/>
      <c r="Q201" s="82"/>
      <c r="R201" s="82"/>
      <c r="S201" s="82"/>
      <c r="T201" s="82"/>
      <c r="U201" s="82"/>
      <c r="V201" s="82"/>
      <c r="W201" s="82"/>
      <c r="X201" s="82"/>
      <c r="Y201" s="82"/>
      <c r="Z201" s="82"/>
      <c r="AA201" s="82"/>
      <c r="AB201" s="82"/>
      <c r="AC201" s="82"/>
      <c r="AD201" s="82"/>
      <c r="BA201" s="82"/>
      <c r="BB201" s="82"/>
      <c r="BC201" s="82"/>
      <c r="BD201" s="82"/>
      <c r="BE201" s="82"/>
      <c r="BF201" s="82"/>
    </row>
    <row r="202" spans="9:60" s="187" customFormat="1">
      <c r="I202" s="322"/>
      <c r="J202" s="322"/>
      <c r="K202" s="82"/>
      <c r="L202" s="82"/>
      <c r="M202" s="82"/>
      <c r="N202" s="82"/>
      <c r="O202" s="82"/>
      <c r="P202" s="82"/>
      <c r="Q202" s="82"/>
      <c r="R202" s="82"/>
      <c r="S202" s="82"/>
      <c r="T202" s="82"/>
      <c r="U202" s="82"/>
      <c r="V202" s="82"/>
      <c r="W202" s="82"/>
      <c r="X202" s="82"/>
      <c r="Y202" s="82"/>
      <c r="Z202" s="82"/>
      <c r="AA202" s="82"/>
      <c r="AB202" s="82"/>
      <c r="AC202" s="82"/>
      <c r="AD202" s="82"/>
    </row>
    <row r="203" spans="9:60" s="187" customFormat="1">
      <c r="I203" s="322"/>
      <c r="J203" s="322"/>
      <c r="K203" s="82"/>
      <c r="L203" s="82"/>
      <c r="M203" s="82"/>
      <c r="N203" s="82"/>
      <c r="O203" s="82"/>
      <c r="P203" s="82"/>
      <c r="Q203" s="82"/>
      <c r="R203" s="82"/>
      <c r="S203" s="82"/>
      <c r="T203" s="82"/>
      <c r="U203" s="82"/>
      <c r="V203" s="82"/>
      <c r="W203" s="82"/>
      <c r="X203" s="82"/>
      <c r="Y203" s="82"/>
      <c r="Z203" s="82"/>
      <c r="AA203" s="82"/>
      <c r="AB203" s="82"/>
      <c r="AC203" s="82"/>
      <c r="AD203" s="82"/>
    </row>
    <row r="204" spans="9:60" s="187" customFormat="1">
      <c r="I204" s="322"/>
      <c r="J204" s="322"/>
      <c r="K204" s="82"/>
      <c r="L204" s="82"/>
      <c r="M204" s="82"/>
      <c r="N204" s="82"/>
      <c r="O204" s="82"/>
      <c r="P204" s="82"/>
      <c r="Q204" s="82"/>
      <c r="R204" s="82"/>
      <c r="S204" s="82"/>
      <c r="T204" s="82"/>
      <c r="U204" s="82"/>
      <c r="V204" s="82"/>
      <c r="W204" s="82"/>
      <c r="X204" s="82"/>
      <c r="Y204" s="82"/>
      <c r="Z204" s="82"/>
      <c r="AA204" s="82"/>
      <c r="AB204" s="82"/>
      <c r="AC204" s="82"/>
      <c r="AD204" s="82"/>
    </row>
    <row r="205" spans="9:60" s="187" customFormat="1">
      <c r="I205" s="322"/>
      <c r="J205" s="322"/>
      <c r="K205" s="82"/>
      <c r="L205" s="82"/>
      <c r="M205" s="82"/>
      <c r="N205" s="82"/>
      <c r="O205" s="82"/>
      <c r="P205" s="82"/>
      <c r="Q205" s="82"/>
      <c r="R205" s="82"/>
      <c r="S205" s="82"/>
      <c r="T205" s="82"/>
      <c r="U205" s="82"/>
      <c r="V205" s="82"/>
      <c r="W205" s="82"/>
      <c r="X205" s="82"/>
      <c r="Y205" s="82"/>
      <c r="Z205" s="82"/>
      <c r="AA205" s="82"/>
      <c r="AB205" s="82"/>
      <c r="AC205" s="82"/>
      <c r="AD205" s="82"/>
    </row>
    <row r="206" spans="9:60" s="187" customFormat="1">
      <c r="I206" s="322"/>
      <c r="J206" s="322"/>
      <c r="K206" s="82"/>
      <c r="L206" s="82"/>
      <c r="M206" s="82"/>
      <c r="N206" s="82"/>
      <c r="O206" s="82"/>
      <c r="P206" s="82"/>
      <c r="Q206" s="82"/>
      <c r="R206" s="82"/>
      <c r="S206" s="82"/>
      <c r="T206" s="82"/>
      <c r="U206" s="82"/>
      <c r="V206" s="82"/>
      <c r="W206" s="82"/>
      <c r="X206" s="82"/>
      <c r="Y206" s="82"/>
      <c r="Z206" s="82"/>
      <c r="AA206" s="82"/>
      <c r="AB206" s="82"/>
      <c r="AC206" s="82"/>
      <c r="AD206" s="82"/>
    </row>
    <row r="207" spans="9:60" s="187" customFormat="1">
      <c r="I207" s="322"/>
      <c r="J207" s="322"/>
      <c r="K207" s="82"/>
      <c r="L207" s="82"/>
      <c r="M207" s="82"/>
      <c r="N207" s="82"/>
      <c r="O207" s="82"/>
      <c r="P207" s="82"/>
      <c r="Q207" s="82"/>
      <c r="R207" s="82"/>
      <c r="S207" s="82"/>
      <c r="T207" s="82"/>
      <c r="U207" s="82"/>
      <c r="V207" s="82"/>
      <c r="W207" s="82"/>
      <c r="X207" s="82"/>
      <c r="Y207" s="82"/>
      <c r="Z207" s="82"/>
      <c r="AA207" s="82"/>
      <c r="AB207" s="82"/>
      <c r="AC207" s="82"/>
      <c r="AD207" s="82"/>
    </row>
    <row r="208" spans="9:60" s="187" customFormat="1">
      <c r="I208" s="322"/>
      <c r="J208" s="322"/>
      <c r="K208" s="82"/>
      <c r="L208" s="82"/>
      <c r="M208" s="82"/>
      <c r="N208" s="82"/>
      <c r="O208" s="82"/>
      <c r="P208" s="82"/>
      <c r="Q208" s="82"/>
      <c r="R208" s="82"/>
      <c r="S208" s="82"/>
      <c r="T208" s="82"/>
      <c r="U208" s="82"/>
      <c r="V208" s="82"/>
      <c r="W208" s="82"/>
      <c r="X208" s="82"/>
      <c r="Y208" s="82"/>
      <c r="Z208" s="82"/>
      <c r="AA208" s="82"/>
      <c r="AB208" s="82"/>
      <c r="AC208" s="82"/>
      <c r="AD208" s="82"/>
    </row>
    <row r="209" spans="9:30" s="187" customFormat="1">
      <c r="I209" s="322"/>
      <c r="J209" s="322"/>
      <c r="K209" s="82"/>
      <c r="L209" s="82"/>
      <c r="M209" s="82"/>
      <c r="N209" s="82"/>
      <c r="O209" s="82"/>
      <c r="P209" s="82"/>
      <c r="Q209" s="82"/>
      <c r="R209" s="82"/>
      <c r="S209" s="82"/>
      <c r="T209" s="82"/>
      <c r="U209" s="82"/>
      <c r="V209" s="82"/>
      <c r="W209" s="82"/>
      <c r="X209" s="82"/>
      <c r="Y209" s="82"/>
      <c r="Z209" s="82"/>
      <c r="AA209" s="82"/>
      <c r="AB209" s="82"/>
      <c r="AC209" s="82"/>
      <c r="AD209" s="82"/>
    </row>
    <row r="210" spans="9:30" s="187" customFormat="1">
      <c r="I210" s="322"/>
      <c r="J210" s="322"/>
      <c r="K210" s="82"/>
      <c r="L210" s="82"/>
      <c r="M210" s="82"/>
      <c r="N210" s="82"/>
      <c r="O210" s="82"/>
      <c r="P210" s="82"/>
      <c r="Q210" s="82"/>
      <c r="R210" s="82"/>
      <c r="S210" s="82"/>
      <c r="T210" s="82"/>
      <c r="U210" s="82"/>
      <c r="V210" s="82"/>
      <c r="W210" s="82"/>
      <c r="X210" s="82"/>
      <c r="Y210" s="82"/>
      <c r="Z210" s="82"/>
      <c r="AA210" s="82"/>
      <c r="AB210" s="82"/>
      <c r="AC210" s="82"/>
      <c r="AD210" s="82"/>
    </row>
    <row r="211" spans="9:30" s="187" customFormat="1">
      <c r="I211" s="322"/>
      <c r="J211" s="322"/>
      <c r="K211" s="82"/>
      <c r="L211" s="82"/>
      <c r="M211" s="82"/>
      <c r="N211" s="82"/>
      <c r="O211" s="82"/>
      <c r="P211" s="82"/>
      <c r="Q211" s="82"/>
      <c r="R211" s="82"/>
      <c r="S211" s="82"/>
      <c r="T211" s="82"/>
      <c r="U211" s="82"/>
      <c r="V211" s="82"/>
      <c r="W211" s="82"/>
      <c r="X211" s="82"/>
      <c r="Y211" s="82"/>
      <c r="Z211" s="82"/>
      <c r="AA211" s="82"/>
      <c r="AB211" s="82"/>
      <c r="AC211" s="82"/>
      <c r="AD211" s="82"/>
    </row>
    <row r="212" spans="9:30" s="187" customFormat="1">
      <c r="I212" s="322"/>
      <c r="J212" s="322"/>
      <c r="K212" s="82"/>
      <c r="L212" s="82"/>
      <c r="M212" s="82"/>
      <c r="N212" s="82"/>
      <c r="O212" s="82"/>
      <c r="P212" s="82"/>
      <c r="Q212" s="82"/>
      <c r="R212" s="82"/>
      <c r="S212" s="82"/>
      <c r="T212" s="82"/>
      <c r="U212" s="82"/>
      <c r="V212" s="82"/>
      <c r="W212" s="82"/>
      <c r="X212" s="82"/>
      <c r="Y212" s="82"/>
      <c r="Z212" s="82"/>
      <c r="AA212" s="82"/>
      <c r="AB212" s="82"/>
      <c r="AC212" s="82"/>
      <c r="AD212" s="82"/>
    </row>
    <row r="213" spans="9:30" s="187" customFormat="1">
      <c r="I213" s="322"/>
      <c r="J213" s="322"/>
      <c r="K213" s="82"/>
      <c r="L213" s="82"/>
      <c r="M213" s="82"/>
      <c r="N213" s="82"/>
      <c r="O213" s="82"/>
      <c r="P213" s="82"/>
      <c r="Q213" s="82"/>
      <c r="R213" s="82"/>
      <c r="S213" s="82"/>
      <c r="T213" s="82"/>
      <c r="U213" s="82"/>
      <c r="V213" s="82"/>
      <c r="W213" s="82"/>
      <c r="X213" s="82"/>
      <c r="Y213" s="82"/>
      <c r="Z213" s="82"/>
      <c r="AA213" s="82"/>
      <c r="AB213" s="82"/>
      <c r="AC213" s="82"/>
      <c r="AD213" s="82"/>
    </row>
    <row r="214" spans="9:30" s="187" customFormat="1">
      <c r="I214" s="322"/>
      <c r="J214" s="322"/>
      <c r="K214" s="82"/>
      <c r="L214" s="82"/>
      <c r="M214" s="82"/>
      <c r="N214" s="82"/>
      <c r="O214" s="82"/>
      <c r="P214" s="82"/>
      <c r="Q214" s="82"/>
      <c r="R214" s="82"/>
      <c r="S214" s="82"/>
      <c r="T214" s="82"/>
      <c r="U214" s="82"/>
      <c r="V214" s="82"/>
      <c r="W214" s="82"/>
      <c r="X214" s="82"/>
      <c r="Y214" s="82"/>
      <c r="Z214" s="82"/>
      <c r="AA214" s="82"/>
      <c r="AB214" s="82"/>
      <c r="AC214" s="82"/>
      <c r="AD214" s="82"/>
    </row>
    <row r="215" spans="9:30" s="187" customFormat="1">
      <c r="I215" s="322"/>
      <c r="J215" s="322"/>
      <c r="K215" s="82"/>
      <c r="L215" s="82"/>
      <c r="M215" s="82"/>
      <c r="N215" s="82"/>
      <c r="O215" s="82"/>
      <c r="P215" s="82"/>
      <c r="Q215" s="82"/>
      <c r="R215" s="82"/>
      <c r="S215" s="82"/>
      <c r="T215" s="82"/>
      <c r="U215" s="82"/>
      <c r="V215" s="82"/>
      <c r="W215" s="82"/>
      <c r="X215" s="82"/>
      <c r="Y215" s="82"/>
      <c r="Z215" s="82"/>
      <c r="AA215" s="82"/>
      <c r="AB215" s="82"/>
      <c r="AC215" s="82"/>
      <c r="AD215" s="82"/>
    </row>
    <row r="216" spans="9:30" s="187" customFormat="1">
      <c r="I216" s="322"/>
      <c r="J216" s="322"/>
      <c r="K216" s="82"/>
      <c r="L216" s="82"/>
      <c r="M216" s="82"/>
      <c r="N216" s="82"/>
      <c r="O216" s="82"/>
      <c r="P216" s="82"/>
      <c r="Q216" s="82"/>
      <c r="R216" s="82"/>
      <c r="S216" s="82"/>
      <c r="T216" s="82"/>
      <c r="U216" s="82"/>
      <c r="V216" s="82"/>
      <c r="W216" s="82"/>
      <c r="X216" s="82"/>
      <c r="Y216" s="82"/>
      <c r="Z216" s="82"/>
      <c r="AA216" s="82"/>
      <c r="AB216" s="82"/>
      <c r="AC216" s="82"/>
      <c r="AD216" s="82"/>
    </row>
    <row r="217" spans="9:30" s="187" customFormat="1">
      <c r="I217" s="322"/>
      <c r="J217" s="322"/>
      <c r="K217" s="82"/>
      <c r="L217" s="82"/>
      <c r="M217" s="82"/>
      <c r="N217" s="82"/>
      <c r="O217" s="82"/>
      <c r="P217" s="82"/>
      <c r="Q217" s="82"/>
      <c r="R217" s="82"/>
      <c r="S217" s="82"/>
      <c r="T217" s="82"/>
      <c r="U217" s="82"/>
      <c r="V217" s="82"/>
      <c r="W217" s="82"/>
      <c r="X217" s="82"/>
      <c r="Y217" s="82"/>
      <c r="Z217" s="82"/>
      <c r="AA217" s="82"/>
      <c r="AB217" s="82"/>
      <c r="AC217" s="82"/>
      <c r="AD217" s="82"/>
    </row>
    <row r="218" spans="9:30" s="187" customFormat="1">
      <c r="I218" s="322"/>
      <c r="J218" s="322"/>
      <c r="K218" s="82"/>
      <c r="L218" s="82"/>
      <c r="M218" s="82"/>
      <c r="N218" s="82"/>
      <c r="O218" s="82"/>
      <c r="P218" s="82"/>
      <c r="Q218" s="82"/>
      <c r="R218" s="82"/>
      <c r="S218" s="82"/>
      <c r="T218" s="82"/>
      <c r="U218" s="82"/>
      <c r="V218" s="82"/>
      <c r="W218" s="82"/>
      <c r="X218" s="82"/>
      <c r="Y218" s="82"/>
      <c r="Z218" s="82"/>
      <c r="AA218" s="82"/>
      <c r="AB218" s="82"/>
      <c r="AC218" s="82"/>
      <c r="AD218" s="82"/>
    </row>
    <row r="219" spans="9:30" s="187" customFormat="1">
      <c r="I219" s="322"/>
      <c r="J219" s="322"/>
      <c r="K219" s="82"/>
      <c r="L219" s="82"/>
      <c r="M219" s="82"/>
      <c r="N219" s="82"/>
      <c r="O219" s="82"/>
      <c r="P219" s="82"/>
      <c r="Q219" s="82"/>
      <c r="R219" s="82"/>
      <c r="S219" s="82"/>
      <c r="T219" s="82"/>
      <c r="U219" s="82"/>
      <c r="V219" s="82"/>
      <c r="W219" s="82"/>
      <c r="X219" s="82"/>
      <c r="Y219" s="82"/>
      <c r="Z219" s="82"/>
      <c r="AA219" s="82"/>
      <c r="AB219" s="82"/>
      <c r="AC219" s="82"/>
      <c r="AD219" s="82"/>
    </row>
    <row r="220" spans="9:30" s="187" customFormat="1">
      <c r="I220" s="322"/>
      <c r="J220" s="322"/>
      <c r="K220" s="82"/>
      <c r="L220" s="82"/>
      <c r="M220" s="82"/>
      <c r="N220" s="82"/>
      <c r="O220" s="82"/>
      <c r="P220" s="82"/>
      <c r="Q220" s="82"/>
      <c r="R220" s="82"/>
      <c r="S220" s="82"/>
      <c r="T220" s="82"/>
      <c r="U220" s="82"/>
      <c r="V220" s="82"/>
      <c r="W220" s="82"/>
      <c r="X220" s="82"/>
      <c r="Y220" s="82"/>
      <c r="Z220" s="82"/>
      <c r="AA220" s="82"/>
      <c r="AB220" s="82"/>
      <c r="AC220" s="82"/>
      <c r="AD220" s="82"/>
    </row>
    <row r="221" spans="9:30" s="187" customFormat="1">
      <c r="I221" s="322"/>
      <c r="J221" s="322"/>
      <c r="K221" s="82"/>
      <c r="L221" s="82"/>
      <c r="M221" s="82"/>
      <c r="N221" s="82"/>
      <c r="O221" s="82"/>
      <c r="P221" s="82"/>
      <c r="Q221" s="82"/>
      <c r="R221" s="82"/>
      <c r="S221" s="82"/>
      <c r="T221" s="82"/>
      <c r="U221" s="82"/>
      <c r="V221" s="82"/>
      <c r="W221" s="82"/>
      <c r="X221" s="82"/>
      <c r="Y221" s="82"/>
      <c r="Z221" s="82"/>
      <c r="AA221" s="82"/>
      <c r="AB221" s="82"/>
      <c r="AC221" s="82"/>
      <c r="AD221" s="82"/>
    </row>
    <row r="222" spans="9:30" s="187" customFormat="1">
      <c r="I222" s="322"/>
      <c r="J222" s="322"/>
      <c r="K222" s="82"/>
      <c r="L222" s="82"/>
      <c r="M222" s="82"/>
      <c r="N222" s="82"/>
      <c r="O222" s="82"/>
      <c r="P222" s="82"/>
      <c r="Q222" s="82"/>
      <c r="R222" s="82"/>
      <c r="S222" s="82"/>
      <c r="T222" s="82"/>
      <c r="U222" s="82"/>
      <c r="V222" s="82"/>
      <c r="W222" s="82"/>
      <c r="X222" s="82"/>
      <c r="Y222" s="82"/>
      <c r="Z222" s="82"/>
      <c r="AA222" s="82"/>
      <c r="AB222" s="82"/>
      <c r="AC222" s="82"/>
      <c r="AD222" s="82"/>
    </row>
    <row r="223" spans="9:30" s="187" customFormat="1">
      <c r="I223" s="322"/>
      <c r="J223" s="322"/>
      <c r="K223" s="82"/>
      <c r="L223" s="82"/>
      <c r="M223" s="82"/>
      <c r="N223" s="82"/>
      <c r="O223" s="82"/>
      <c r="P223" s="82"/>
      <c r="Q223" s="82"/>
      <c r="R223" s="82"/>
      <c r="S223" s="82"/>
      <c r="T223" s="82"/>
      <c r="U223" s="82"/>
      <c r="V223" s="82"/>
      <c r="W223" s="82"/>
      <c r="X223" s="82"/>
      <c r="Y223" s="82"/>
      <c r="Z223" s="82"/>
      <c r="AA223" s="82"/>
      <c r="AB223" s="82"/>
      <c r="AC223" s="82"/>
      <c r="AD223" s="82"/>
    </row>
    <row r="224" spans="9:30" s="187" customFormat="1">
      <c r="I224" s="322"/>
      <c r="J224" s="322"/>
      <c r="K224" s="82"/>
      <c r="L224" s="82"/>
      <c r="M224" s="82"/>
      <c r="N224" s="82"/>
      <c r="O224" s="82"/>
      <c r="P224" s="82"/>
      <c r="Q224" s="82"/>
      <c r="R224" s="82"/>
      <c r="S224" s="82"/>
      <c r="T224" s="82"/>
      <c r="U224" s="82"/>
      <c r="V224" s="82"/>
      <c r="W224" s="82"/>
      <c r="X224" s="82"/>
      <c r="Y224" s="82"/>
      <c r="Z224" s="82"/>
      <c r="AA224" s="82"/>
      <c r="AB224" s="82"/>
      <c r="AC224" s="82"/>
      <c r="AD224" s="82"/>
    </row>
    <row r="225" spans="9:30" s="187" customFormat="1">
      <c r="I225" s="322"/>
      <c r="J225" s="322"/>
      <c r="K225" s="82"/>
      <c r="L225" s="82"/>
      <c r="M225" s="82"/>
      <c r="N225" s="82"/>
      <c r="O225" s="82"/>
      <c r="P225" s="82"/>
      <c r="Q225" s="82"/>
      <c r="R225" s="82"/>
      <c r="S225" s="82"/>
      <c r="T225" s="82"/>
      <c r="U225" s="82"/>
      <c r="V225" s="82"/>
      <c r="W225" s="82"/>
      <c r="X225" s="82"/>
      <c r="Y225" s="82"/>
      <c r="Z225" s="82"/>
      <c r="AA225" s="82"/>
      <c r="AB225" s="82"/>
      <c r="AC225" s="82"/>
      <c r="AD225" s="82"/>
    </row>
    <row r="226" spans="9:30" s="187" customFormat="1">
      <c r="I226" s="322"/>
      <c r="J226" s="322"/>
      <c r="K226" s="82"/>
      <c r="L226" s="82"/>
      <c r="M226" s="82"/>
      <c r="N226" s="82"/>
      <c r="O226" s="82"/>
      <c r="P226" s="82"/>
      <c r="Q226" s="82"/>
      <c r="R226" s="82"/>
      <c r="S226" s="82"/>
      <c r="T226" s="82"/>
      <c r="U226" s="82"/>
      <c r="V226" s="82"/>
      <c r="W226" s="82"/>
      <c r="X226" s="82"/>
      <c r="Y226" s="82"/>
      <c r="Z226" s="82"/>
      <c r="AA226" s="82"/>
      <c r="AB226" s="82"/>
      <c r="AC226" s="82"/>
      <c r="AD226" s="82"/>
    </row>
    <row r="227" spans="9:30" s="187" customFormat="1">
      <c r="I227" s="322"/>
      <c r="J227" s="322"/>
      <c r="K227" s="82"/>
      <c r="L227" s="82"/>
      <c r="M227" s="82"/>
      <c r="N227" s="82"/>
      <c r="O227" s="82"/>
      <c r="P227" s="82"/>
      <c r="Q227" s="82"/>
      <c r="R227" s="82"/>
      <c r="S227" s="82"/>
      <c r="T227" s="82"/>
      <c r="U227" s="82"/>
      <c r="V227" s="82"/>
      <c r="W227" s="82"/>
      <c r="X227" s="82"/>
      <c r="Y227" s="82"/>
      <c r="Z227" s="82"/>
      <c r="AA227" s="82"/>
      <c r="AB227" s="82"/>
      <c r="AC227" s="82"/>
      <c r="AD227" s="82"/>
    </row>
    <row r="228" spans="9:30" s="187" customFormat="1">
      <c r="I228" s="322"/>
      <c r="J228" s="322"/>
      <c r="K228" s="82"/>
      <c r="L228" s="82"/>
      <c r="M228" s="82"/>
      <c r="N228" s="82"/>
      <c r="O228" s="82"/>
      <c r="P228" s="82"/>
      <c r="Q228" s="82"/>
      <c r="R228" s="82"/>
      <c r="S228" s="82"/>
      <c r="T228" s="82"/>
      <c r="U228" s="82"/>
      <c r="V228" s="82"/>
      <c r="W228" s="82"/>
      <c r="X228" s="82"/>
      <c r="Y228" s="82"/>
      <c r="Z228" s="82"/>
      <c r="AA228" s="82"/>
      <c r="AB228" s="82"/>
      <c r="AC228" s="82"/>
      <c r="AD228" s="82"/>
    </row>
    <row r="229" spans="9:30" s="187" customFormat="1">
      <c r="I229" s="322"/>
      <c r="J229" s="322"/>
      <c r="K229" s="82"/>
      <c r="L229" s="82"/>
      <c r="M229" s="82"/>
      <c r="N229" s="82"/>
      <c r="O229" s="82"/>
      <c r="P229" s="82"/>
      <c r="Q229" s="82"/>
      <c r="R229" s="82"/>
      <c r="S229" s="82"/>
      <c r="T229" s="82"/>
      <c r="U229" s="82"/>
      <c r="V229" s="82"/>
      <c r="W229" s="82"/>
      <c r="X229" s="82"/>
      <c r="Y229" s="82"/>
      <c r="Z229" s="82"/>
      <c r="AA229" s="82"/>
      <c r="AB229" s="82"/>
      <c r="AC229" s="82"/>
      <c r="AD229" s="82"/>
    </row>
    <row r="230" spans="9:30" s="187" customFormat="1">
      <c r="I230" s="322"/>
      <c r="J230" s="322"/>
      <c r="K230" s="82"/>
      <c r="L230" s="82"/>
      <c r="M230" s="82"/>
      <c r="N230" s="82"/>
      <c r="O230" s="82"/>
      <c r="P230" s="82"/>
      <c r="Q230" s="82"/>
      <c r="R230" s="82"/>
      <c r="S230" s="82"/>
      <c r="T230" s="82"/>
      <c r="U230" s="82"/>
      <c r="V230" s="82"/>
      <c r="W230" s="82"/>
      <c r="X230" s="82"/>
      <c r="Y230" s="82"/>
      <c r="Z230" s="82"/>
      <c r="AA230" s="82"/>
      <c r="AB230" s="82"/>
      <c r="AC230" s="82"/>
      <c r="AD230" s="82"/>
    </row>
    <row r="231" spans="9:30" s="187" customFormat="1">
      <c r="I231" s="322"/>
      <c r="J231" s="322"/>
      <c r="K231" s="82"/>
      <c r="L231" s="82"/>
      <c r="M231" s="82"/>
      <c r="N231" s="82"/>
      <c r="O231" s="82"/>
      <c r="P231" s="82"/>
      <c r="Q231" s="82"/>
      <c r="R231" s="82"/>
      <c r="S231" s="82"/>
      <c r="T231" s="82"/>
      <c r="U231" s="82"/>
      <c r="V231" s="82"/>
      <c r="W231" s="82"/>
      <c r="X231" s="82"/>
      <c r="Y231" s="82"/>
      <c r="Z231" s="82"/>
      <c r="AA231" s="82"/>
      <c r="AB231" s="82"/>
      <c r="AC231" s="82"/>
      <c r="AD231" s="82"/>
    </row>
    <row r="232" spans="9:30" s="187" customFormat="1">
      <c r="I232" s="322"/>
      <c r="J232" s="322"/>
      <c r="K232" s="82"/>
      <c r="L232" s="82"/>
      <c r="M232" s="82"/>
      <c r="N232" s="82"/>
      <c r="O232" s="82"/>
      <c r="P232" s="82"/>
      <c r="Q232" s="82"/>
      <c r="R232" s="82"/>
      <c r="S232" s="82"/>
      <c r="T232" s="82"/>
      <c r="U232" s="82"/>
      <c r="V232" s="82"/>
      <c r="W232" s="82"/>
      <c r="X232" s="82"/>
      <c r="Y232" s="82"/>
      <c r="Z232" s="82"/>
      <c r="AA232" s="82"/>
      <c r="AB232" s="82"/>
      <c r="AC232" s="82"/>
      <c r="AD232" s="82"/>
    </row>
    <row r="233" spans="9:30" s="187" customFormat="1">
      <c r="I233" s="322"/>
      <c r="J233" s="322"/>
      <c r="K233" s="82"/>
      <c r="L233" s="82"/>
      <c r="M233" s="82"/>
      <c r="N233" s="82"/>
      <c r="O233" s="82"/>
      <c r="P233" s="82"/>
      <c r="Q233" s="82"/>
      <c r="R233" s="82"/>
      <c r="S233" s="82"/>
      <c r="T233" s="82"/>
      <c r="U233" s="82"/>
      <c r="V233" s="82"/>
      <c r="W233" s="82"/>
      <c r="X233" s="82"/>
      <c r="Y233" s="82"/>
      <c r="Z233" s="82"/>
      <c r="AA233" s="82"/>
      <c r="AB233" s="82"/>
      <c r="AC233" s="82"/>
      <c r="AD233" s="82"/>
    </row>
    <row r="234" spans="9:30" s="187" customFormat="1">
      <c r="I234" s="322"/>
      <c r="J234" s="322"/>
      <c r="K234" s="82"/>
      <c r="L234" s="82"/>
      <c r="M234" s="82"/>
      <c r="N234" s="82"/>
      <c r="O234" s="82"/>
      <c r="P234" s="82"/>
      <c r="Q234" s="82"/>
      <c r="R234" s="82"/>
      <c r="S234" s="82"/>
      <c r="T234" s="82"/>
      <c r="U234" s="82"/>
      <c r="V234" s="82"/>
      <c r="W234" s="82"/>
      <c r="X234" s="82"/>
      <c r="Y234" s="82"/>
      <c r="Z234" s="82"/>
      <c r="AA234" s="82"/>
      <c r="AB234" s="82"/>
      <c r="AC234" s="82"/>
      <c r="AD234" s="82"/>
    </row>
    <row r="235" spans="9:30" s="187" customFormat="1">
      <c r="I235" s="322"/>
      <c r="J235" s="322"/>
      <c r="K235" s="82"/>
      <c r="L235" s="82"/>
      <c r="M235" s="82"/>
      <c r="N235" s="82"/>
      <c r="O235" s="82"/>
      <c r="P235" s="82"/>
      <c r="Q235" s="82"/>
      <c r="R235" s="82"/>
      <c r="S235" s="82"/>
      <c r="T235" s="82"/>
      <c r="U235" s="82"/>
      <c r="V235" s="82"/>
      <c r="W235" s="82"/>
      <c r="X235" s="82"/>
      <c r="Y235" s="82"/>
      <c r="Z235" s="82"/>
      <c r="AA235" s="82"/>
      <c r="AB235" s="82"/>
      <c r="AC235" s="82"/>
      <c r="AD235" s="82"/>
    </row>
    <row r="236" spans="9:30" s="187" customFormat="1">
      <c r="I236" s="322"/>
      <c r="J236" s="322"/>
      <c r="K236" s="82"/>
      <c r="L236" s="82"/>
      <c r="M236" s="82"/>
      <c r="N236" s="82"/>
      <c r="O236" s="82"/>
      <c r="P236" s="82"/>
      <c r="Q236" s="82"/>
      <c r="R236" s="82"/>
      <c r="S236" s="82"/>
      <c r="T236" s="82"/>
      <c r="U236" s="82"/>
      <c r="V236" s="82"/>
      <c r="W236" s="82"/>
      <c r="X236" s="82"/>
      <c r="Y236" s="82"/>
      <c r="Z236" s="82"/>
      <c r="AA236" s="82"/>
      <c r="AB236" s="82"/>
      <c r="AC236" s="82"/>
      <c r="AD236" s="82"/>
    </row>
    <row r="237" spans="9:30" s="187" customFormat="1">
      <c r="I237" s="322"/>
      <c r="J237" s="322"/>
      <c r="K237" s="82"/>
      <c r="L237" s="82"/>
      <c r="M237" s="82"/>
      <c r="N237" s="82"/>
      <c r="O237" s="82"/>
      <c r="P237" s="82"/>
      <c r="Q237" s="82"/>
      <c r="R237" s="82"/>
      <c r="S237" s="82"/>
      <c r="T237" s="82"/>
      <c r="U237" s="82"/>
      <c r="V237" s="82"/>
      <c r="W237" s="82"/>
      <c r="X237" s="82"/>
      <c r="Y237" s="82"/>
      <c r="Z237" s="82"/>
      <c r="AA237" s="82"/>
      <c r="AB237" s="82"/>
      <c r="AC237" s="82"/>
      <c r="AD237" s="82"/>
    </row>
    <row r="238" spans="9:30" s="187" customFormat="1">
      <c r="I238" s="322"/>
      <c r="J238" s="322"/>
      <c r="K238" s="82"/>
      <c r="L238" s="82"/>
      <c r="M238" s="82"/>
      <c r="N238" s="82"/>
      <c r="O238" s="82"/>
      <c r="P238" s="82"/>
      <c r="Q238" s="82"/>
      <c r="R238" s="82"/>
      <c r="S238" s="82"/>
      <c r="T238" s="82"/>
      <c r="U238" s="82"/>
      <c r="V238" s="82"/>
      <c r="W238" s="82"/>
      <c r="X238" s="82"/>
      <c r="Y238" s="82"/>
      <c r="Z238" s="82"/>
      <c r="AA238" s="82"/>
      <c r="AB238" s="82"/>
      <c r="AC238" s="82"/>
      <c r="AD238" s="82"/>
    </row>
    <row r="239" spans="9:30" s="187" customFormat="1">
      <c r="I239" s="322"/>
      <c r="J239" s="322"/>
      <c r="K239" s="82"/>
      <c r="L239" s="82"/>
      <c r="M239" s="82"/>
      <c r="N239" s="82"/>
      <c r="O239" s="82"/>
      <c r="P239" s="82"/>
      <c r="Q239" s="82"/>
      <c r="R239" s="82"/>
      <c r="S239" s="82"/>
      <c r="T239" s="82"/>
      <c r="U239" s="82"/>
      <c r="V239" s="82"/>
      <c r="W239" s="82"/>
      <c r="X239" s="82"/>
      <c r="Y239" s="82"/>
      <c r="Z239" s="82"/>
      <c r="AA239" s="82"/>
      <c r="AB239" s="82"/>
      <c r="AC239" s="82"/>
      <c r="AD239" s="82"/>
    </row>
    <row r="240" spans="9:30" s="187" customFormat="1">
      <c r="I240" s="322"/>
      <c r="J240" s="322"/>
      <c r="K240" s="82"/>
      <c r="L240" s="82"/>
      <c r="M240" s="82"/>
      <c r="N240" s="82"/>
      <c r="O240" s="82"/>
      <c r="P240" s="82"/>
      <c r="Q240" s="82"/>
      <c r="R240" s="82"/>
      <c r="S240" s="82"/>
      <c r="T240" s="82"/>
      <c r="U240" s="82"/>
      <c r="V240" s="82"/>
      <c r="W240" s="82"/>
      <c r="X240" s="82"/>
      <c r="Y240" s="82"/>
      <c r="Z240" s="82"/>
      <c r="AA240" s="82"/>
      <c r="AB240" s="82"/>
      <c r="AC240" s="82"/>
      <c r="AD240" s="82"/>
    </row>
    <row r="241" spans="9:30" s="187" customFormat="1">
      <c r="I241" s="322"/>
      <c r="J241" s="322"/>
      <c r="K241" s="82"/>
      <c r="L241" s="82"/>
      <c r="M241" s="82"/>
      <c r="N241" s="82"/>
      <c r="O241" s="82"/>
      <c r="P241" s="82"/>
      <c r="Q241" s="82"/>
      <c r="R241" s="82"/>
      <c r="S241" s="82"/>
      <c r="T241" s="82"/>
      <c r="U241" s="82"/>
      <c r="V241" s="82"/>
      <c r="W241" s="82"/>
      <c r="X241" s="82"/>
      <c r="Y241" s="82"/>
      <c r="Z241" s="82"/>
      <c r="AA241" s="82"/>
      <c r="AB241" s="82"/>
      <c r="AC241" s="82"/>
      <c r="AD241" s="82"/>
    </row>
    <row r="242" spans="9:30" s="187" customFormat="1">
      <c r="I242" s="322"/>
      <c r="J242" s="322"/>
      <c r="K242" s="82"/>
      <c r="L242" s="82"/>
      <c r="M242" s="82"/>
      <c r="N242" s="82"/>
      <c r="O242" s="82"/>
      <c r="P242" s="82"/>
      <c r="Q242" s="82"/>
      <c r="R242" s="82"/>
      <c r="S242" s="82"/>
      <c r="T242" s="82"/>
      <c r="U242" s="82"/>
      <c r="V242" s="82"/>
      <c r="W242" s="82"/>
      <c r="X242" s="82"/>
      <c r="Y242" s="82"/>
      <c r="Z242" s="82"/>
      <c r="AA242" s="82"/>
      <c r="AB242" s="82"/>
      <c r="AC242" s="82"/>
      <c r="AD242" s="82"/>
    </row>
    <row r="243" spans="9:30" s="187" customFormat="1">
      <c r="I243" s="322"/>
      <c r="J243" s="322"/>
      <c r="K243" s="82"/>
      <c r="L243" s="82"/>
      <c r="M243" s="82"/>
      <c r="N243" s="82"/>
      <c r="O243" s="82"/>
      <c r="P243" s="82"/>
      <c r="Q243" s="82"/>
      <c r="R243" s="82"/>
      <c r="S243" s="82"/>
      <c r="T243" s="82"/>
      <c r="U243" s="82"/>
      <c r="V243" s="82"/>
      <c r="W243" s="82"/>
      <c r="X243" s="82"/>
      <c r="Y243" s="82"/>
      <c r="Z243" s="82"/>
      <c r="AA243" s="82"/>
      <c r="AB243" s="82"/>
      <c r="AC243" s="82"/>
      <c r="AD243" s="82"/>
    </row>
    <row r="244" spans="9:30" s="187" customFormat="1">
      <c r="I244" s="322"/>
      <c r="J244" s="322"/>
      <c r="K244" s="82"/>
      <c r="L244" s="82"/>
      <c r="M244" s="82"/>
      <c r="N244" s="82"/>
      <c r="O244" s="82"/>
      <c r="P244" s="82"/>
      <c r="Q244" s="82"/>
      <c r="R244" s="82"/>
      <c r="S244" s="82"/>
      <c r="T244" s="82"/>
      <c r="U244" s="82"/>
      <c r="V244" s="82"/>
      <c r="W244" s="82"/>
      <c r="X244" s="82"/>
      <c r="Y244" s="82"/>
      <c r="Z244" s="82"/>
      <c r="AA244" s="82"/>
      <c r="AB244" s="82"/>
      <c r="AC244" s="82"/>
      <c r="AD244" s="82"/>
    </row>
    <row r="245" spans="9:30" s="187" customFormat="1">
      <c r="I245" s="322"/>
      <c r="J245" s="322"/>
      <c r="K245" s="82"/>
      <c r="L245" s="82"/>
      <c r="M245" s="82"/>
      <c r="N245" s="82"/>
      <c r="O245" s="82"/>
      <c r="P245" s="82"/>
      <c r="Q245" s="82"/>
      <c r="R245" s="82"/>
      <c r="S245" s="82"/>
      <c r="T245" s="82"/>
      <c r="U245" s="82"/>
      <c r="V245" s="82"/>
      <c r="W245" s="82"/>
      <c r="X245" s="82"/>
      <c r="Y245" s="82"/>
      <c r="Z245" s="82"/>
      <c r="AA245" s="82"/>
      <c r="AB245" s="82"/>
      <c r="AC245" s="82"/>
      <c r="AD245" s="82"/>
    </row>
    <row r="246" spans="9:30" s="187" customFormat="1">
      <c r="I246" s="322"/>
      <c r="J246" s="322"/>
      <c r="K246" s="82"/>
      <c r="L246" s="82"/>
      <c r="M246" s="82"/>
      <c r="N246" s="82"/>
      <c r="O246" s="82"/>
      <c r="P246" s="82"/>
      <c r="Q246" s="82"/>
      <c r="R246" s="82"/>
      <c r="S246" s="82"/>
      <c r="T246" s="82"/>
      <c r="U246" s="82"/>
      <c r="V246" s="82"/>
      <c r="W246" s="82"/>
      <c r="X246" s="82"/>
      <c r="Y246" s="82"/>
      <c r="Z246" s="82"/>
      <c r="AA246" s="82"/>
      <c r="AB246" s="82"/>
      <c r="AC246" s="82"/>
      <c r="AD246" s="82"/>
    </row>
    <row r="247" spans="9:30" s="187" customFormat="1">
      <c r="I247" s="322"/>
      <c r="J247" s="322"/>
      <c r="K247" s="82"/>
      <c r="L247" s="82"/>
      <c r="M247" s="82"/>
      <c r="N247" s="82"/>
      <c r="O247" s="82"/>
      <c r="P247" s="82"/>
      <c r="Q247" s="82"/>
      <c r="R247" s="82"/>
      <c r="S247" s="82"/>
      <c r="T247" s="82"/>
      <c r="U247" s="82"/>
      <c r="V247" s="82"/>
      <c r="W247" s="82"/>
      <c r="X247" s="82"/>
      <c r="Y247" s="82"/>
      <c r="Z247" s="82"/>
      <c r="AA247" s="82"/>
      <c r="AB247" s="82"/>
      <c r="AC247" s="82"/>
      <c r="AD247" s="82"/>
    </row>
    <row r="248" spans="9:30" s="187" customFormat="1">
      <c r="I248" s="322"/>
      <c r="J248" s="322"/>
      <c r="K248" s="82"/>
      <c r="L248" s="82"/>
      <c r="M248" s="82"/>
      <c r="N248" s="82"/>
      <c r="O248" s="82"/>
      <c r="P248" s="82"/>
      <c r="Q248" s="82"/>
      <c r="R248" s="82"/>
      <c r="S248" s="82"/>
      <c r="T248" s="82"/>
      <c r="U248" s="82"/>
      <c r="V248" s="82"/>
      <c r="W248" s="82"/>
      <c r="X248" s="82"/>
      <c r="Y248" s="82"/>
      <c r="Z248" s="82"/>
      <c r="AA248" s="82"/>
      <c r="AB248" s="82"/>
      <c r="AC248" s="82"/>
      <c r="AD248" s="82"/>
    </row>
    <row r="249" spans="9:30" s="187" customFormat="1">
      <c r="I249" s="322"/>
      <c r="J249" s="322"/>
      <c r="K249" s="82"/>
      <c r="L249" s="82"/>
      <c r="M249" s="82"/>
      <c r="N249" s="82"/>
      <c r="O249" s="82"/>
      <c r="P249" s="82"/>
      <c r="Q249" s="82"/>
      <c r="R249" s="82"/>
      <c r="S249" s="82"/>
      <c r="T249" s="82"/>
      <c r="U249" s="82"/>
      <c r="V249" s="82"/>
      <c r="W249" s="82"/>
      <c r="X249" s="82"/>
      <c r="Y249" s="82"/>
      <c r="Z249" s="82"/>
      <c r="AA249" s="82"/>
      <c r="AB249" s="82"/>
      <c r="AC249" s="82"/>
      <c r="AD249" s="82"/>
    </row>
    <row r="250" spans="9:30" s="187" customFormat="1">
      <c r="I250" s="322"/>
      <c r="J250" s="322"/>
      <c r="K250" s="82"/>
      <c r="L250" s="82"/>
      <c r="M250" s="82"/>
      <c r="N250" s="82"/>
      <c r="O250" s="82"/>
      <c r="P250" s="82"/>
      <c r="Q250" s="82"/>
      <c r="R250" s="82"/>
      <c r="S250" s="82"/>
      <c r="T250" s="82"/>
      <c r="U250" s="82"/>
      <c r="V250" s="82"/>
      <c r="W250" s="82"/>
      <c r="X250" s="82"/>
      <c r="Y250" s="82"/>
      <c r="Z250" s="82"/>
      <c r="AA250" s="82"/>
      <c r="AB250" s="82"/>
      <c r="AC250" s="82"/>
      <c r="AD250" s="82"/>
    </row>
    <row r="251" spans="9:30" s="187" customFormat="1">
      <c r="I251" s="322"/>
      <c r="J251" s="322"/>
      <c r="K251" s="82"/>
      <c r="L251" s="82"/>
      <c r="M251" s="82"/>
      <c r="N251" s="82"/>
      <c r="O251" s="82"/>
      <c r="P251" s="82"/>
      <c r="Q251" s="82"/>
      <c r="R251" s="82"/>
      <c r="S251" s="82"/>
      <c r="T251" s="82"/>
      <c r="U251" s="82"/>
      <c r="V251" s="82"/>
      <c r="W251" s="82"/>
      <c r="X251" s="82"/>
      <c r="Y251" s="82"/>
      <c r="Z251" s="82"/>
      <c r="AA251" s="82"/>
      <c r="AB251" s="82"/>
      <c r="AC251" s="82"/>
      <c r="AD251" s="82"/>
    </row>
    <row r="252" spans="9:30" s="187" customFormat="1">
      <c r="I252" s="322"/>
      <c r="J252" s="322"/>
      <c r="K252" s="82"/>
      <c r="L252" s="82"/>
      <c r="M252" s="82"/>
      <c r="N252" s="82"/>
      <c r="O252" s="82"/>
      <c r="P252" s="82"/>
      <c r="Q252" s="82"/>
      <c r="R252" s="82"/>
      <c r="S252" s="82"/>
      <c r="T252" s="82"/>
      <c r="U252" s="82"/>
      <c r="V252" s="82"/>
      <c r="W252" s="82"/>
      <c r="X252" s="82"/>
      <c r="Y252" s="82"/>
      <c r="Z252" s="82"/>
      <c r="AA252" s="82"/>
      <c r="AB252" s="82"/>
      <c r="AC252" s="82"/>
      <c r="AD252" s="82"/>
    </row>
    <row r="253" spans="9:30" s="187" customFormat="1">
      <c r="I253" s="322"/>
      <c r="J253" s="322"/>
      <c r="K253" s="82"/>
      <c r="L253" s="82"/>
      <c r="M253" s="82"/>
      <c r="N253" s="82"/>
      <c r="O253" s="82"/>
      <c r="P253" s="82"/>
      <c r="Q253" s="82"/>
      <c r="R253" s="82"/>
      <c r="S253" s="82"/>
      <c r="T253" s="82"/>
      <c r="U253" s="82"/>
      <c r="V253" s="82"/>
      <c r="W253" s="82"/>
      <c r="X253" s="82"/>
      <c r="Y253" s="82"/>
      <c r="Z253" s="82"/>
      <c r="AA253" s="82"/>
      <c r="AB253" s="82"/>
      <c r="AC253" s="82"/>
      <c r="AD253" s="82"/>
    </row>
    <row r="254" spans="9:30" s="187" customFormat="1">
      <c r="I254" s="322"/>
      <c r="J254" s="322"/>
      <c r="K254" s="82"/>
      <c r="L254" s="82"/>
      <c r="M254" s="82"/>
      <c r="N254" s="82"/>
      <c r="O254" s="82"/>
      <c r="P254" s="82"/>
      <c r="Q254" s="82"/>
      <c r="R254" s="82"/>
      <c r="S254" s="82"/>
      <c r="T254" s="82"/>
      <c r="U254" s="82"/>
      <c r="V254" s="82"/>
      <c r="W254" s="82"/>
      <c r="X254" s="82"/>
      <c r="Y254" s="82"/>
      <c r="Z254" s="82"/>
      <c r="AA254" s="82"/>
      <c r="AB254" s="82"/>
      <c r="AC254" s="82"/>
      <c r="AD254" s="82"/>
    </row>
    <row r="255" spans="9:30" s="187" customFormat="1">
      <c r="I255" s="322"/>
      <c r="J255" s="322"/>
      <c r="K255" s="82"/>
      <c r="L255" s="82"/>
      <c r="M255" s="82"/>
      <c r="N255" s="82"/>
      <c r="O255" s="82"/>
      <c r="P255" s="82"/>
      <c r="Q255" s="82"/>
      <c r="R255" s="82"/>
      <c r="S255" s="82"/>
      <c r="T255" s="82"/>
      <c r="U255" s="82"/>
      <c r="V255" s="82"/>
      <c r="W255" s="82"/>
      <c r="X255" s="82"/>
      <c r="Y255" s="82"/>
      <c r="Z255" s="82"/>
      <c r="AA255" s="82"/>
      <c r="AB255" s="82"/>
      <c r="AC255" s="82"/>
      <c r="AD255" s="82"/>
    </row>
    <row r="256" spans="9:30" s="187" customFormat="1">
      <c r="I256" s="322"/>
      <c r="J256" s="322"/>
      <c r="K256" s="82"/>
      <c r="L256" s="82"/>
      <c r="M256" s="82"/>
      <c r="N256" s="82"/>
      <c r="O256" s="82"/>
      <c r="P256" s="82"/>
      <c r="Q256" s="82"/>
      <c r="R256" s="82"/>
      <c r="S256" s="82"/>
      <c r="T256" s="82"/>
      <c r="U256" s="82"/>
      <c r="V256" s="82"/>
      <c r="W256" s="82"/>
      <c r="X256" s="82"/>
      <c r="Y256" s="82"/>
      <c r="Z256" s="82"/>
      <c r="AA256" s="82"/>
      <c r="AB256" s="82"/>
      <c r="AC256" s="82"/>
      <c r="AD256" s="82"/>
    </row>
    <row r="257" spans="9:30" s="187" customFormat="1">
      <c r="I257" s="322"/>
      <c r="J257" s="322"/>
      <c r="K257" s="82"/>
      <c r="L257" s="82"/>
      <c r="M257" s="82"/>
      <c r="N257" s="82"/>
      <c r="O257" s="82"/>
      <c r="P257" s="82"/>
      <c r="Q257" s="82"/>
      <c r="R257" s="82"/>
      <c r="S257" s="82"/>
      <c r="T257" s="82"/>
      <c r="U257" s="82"/>
      <c r="V257" s="82"/>
      <c r="W257" s="82"/>
      <c r="X257" s="82"/>
      <c r="Y257" s="82"/>
      <c r="Z257" s="82"/>
      <c r="AA257" s="82"/>
      <c r="AB257" s="82"/>
      <c r="AC257" s="82"/>
      <c r="AD257" s="82"/>
    </row>
    <row r="258" spans="9:30" s="187" customFormat="1">
      <c r="I258" s="322"/>
      <c r="J258" s="322"/>
      <c r="K258" s="82"/>
      <c r="L258" s="82"/>
      <c r="M258" s="82"/>
      <c r="N258" s="82"/>
      <c r="O258" s="82"/>
      <c r="P258" s="82"/>
      <c r="Q258" s="82"/>
      <c r="R258" s="82"/>
      <c r="S258" s="82"/>
      <c r="T258" s="82"/>
      <c r="U258" s="82"/>
      <c r="V258" s="82"/>
      <c r="W258" s="82"/>
      <c r="X258" s="82"/>
      <c r="Y258" s="82"/>
      <c r="Z258" s="82"/>
      <c r="AA258" s="82"/>
      <c r="AB258" s="82"/>
      <c r="AC258" s="82"/>
      <c r="AD258" s="82"/>
    </row>
    <row r="259" spans="9:30" s="187" customFormat="1">
      <c r="I259" s="322"/>
      <c r="J259" s="322"/>
      <c r="K259" s="82"/>
      <c r="L259" s="82"/>
      <c r="M259" s="82"/>
      <c r="N259" s="82"/>
      <c r="O259" s="82"/>
      <c r="P259" s="82"/>
      <c r="Q259" s="82"/>
      <c r="R259" s="82"/>
      <c r="S259" s="82"/>
      <c r="T259" s="82"/>
      <c r="U259" s="82"/>
      <c r="V259" s="82"/>
      <c r="W259" s="82"/>
      <c r="X259" s="82"/>
      <c r="Y259" s="82"/>
      <c r="Z259" s="82"/>
      <c r="AA259" s="82"/>
      <c r="AB259" s="82"/>
      <c r="AC259" s="82"/>
      <c r="AD259" s="82"/>
    </row>
    <row r="260" spans="9:30" s="187" customFormat="1">
      <c r="I260" s="322"/>
      <c r="J260" s="322"/>
      <c r="K260" s="82"/>
      <c r="L260" s="82"/>
      <c r="M260" s="82"/>
      <c r="N260" s="82"/>
      <c r="O260" s="82"/>
      <c r="P260" s="82"/>
      <c r="Q260" s="82"/>
      <c r="R260" s="82"/>
      <c r="S260" s="82"/>
      <c r="T260" s="82"/>
      <c r="U260" s="82"/>
      <c r="V260" s="82"/>
      <c r="W260" s="82"/>
      <c r="X260" s="82"/>
      <c r="Y260" s="82"/>
      <c r="Z260" s="82"/>
      <c r="AA260" s="82"/>
      <c r="AB260" s="82"/>
      <c r="AC260" s="82"/>
      <c r="AD260" s="82"/>
    </row>
    <row r="261" spans="9:30" s="187" customFormat="1">
      <c r="I261" s="322"/>
      <c r="J261" s="322"/>
      <c r="K261" s="82"/>
      <c r="L261" s="82"/>
      <c r="M261" s="82"/>
      <c r="N261" s="82"/>
      <c r="O261" s="82"/>
      <c r="P261" s="82"/>
      <c r="Q261" s="82"/>
      <c r="R261" s="82"/>
      <c r="S261" s="82"/>
      <c r="T261" s="82"/>
      <c r="U261" s="82"/>
      <c r="V261" s="82"/>
      <c r="W261" s="82"/>
      <c r="X261" s="82"/>
      <c r="Y261" s="82"/>
      <c r="Z261" s="82"/>
      <c r="AA261" s="82"/>
      <c r="AB261" s="82"/>
      <c r="AC261" s="82"/>
      <c r="AD261" s="82"/>
    </row>
    <row r="262" spans="9:30" s="187" customFormat="1">
      <c r="I262" s="322"/>
      <c r="J262" s="322"/>
      <c r="K262" s="82"/>
      <c r="L262" s="82"/>
      <c r="M262" s="82"/>
      <c r="N262" s="82"/>
      <c r="O262" s="82"/>
      <c r="P262" s="82"/>
      <c r="Q262" s="82"/>
      <c r="R262" s="82"/>
      <c r="S262" s="82"/>
      <c r="T262" s="82"/>
      <c r="U262" s="82"/>
      <c r="V262" s="82"/>
      <c r="W262" s="82"/>
      <c r="X262" s="82"/>
      <c r="Y262" s="82"/>
      <c r="Z262" s="82"/>
      <c r="AA262" s="82"/>
      <c r="AB262" s="82"/>
      <c r="AC262" s="82"/>
      <c r="AD262" s="82"/>
    </row>
    <row r="263" spans="9:30" s="187" customFormat="1">
      <c r="I263" s="322"/>
      <c r="J263" s="322"/>
      <c r="K263" s="82"/>
      <c r="L263" s="82"/>
      <c r="M263" s="82"/>
      <c r="N263" s="82"/>
      <c r="O263" s="82"/>
      <c r="P263" s="82"/>
      <c r="Q263" s="82"/>
      <c r="R263" s="82"/>
      <c r="S263" s="82"/>
      <c r="T263" s="82"/>
      <c r="U263" s="82"/>
      <c r="V263" s="82"/>
      <c r="W263" s="82"/>
      <c r="X263" s="82"/>
      <c r="Y263" s="82"/>
      <c r="Z263" s="82"/>
      <c r="AA263" s="82"/>
      <c r="AB263" s="82"/>
      <c r="AC263" s="82"/>
      <c r="AD263" s="82"/>
    </row>
    <row r="264" spans="9:30" s="187" customFormat="1">
      <c r="I264" s="322"/>
      <c r="J264" s="322"/>
      <c r="K264" s="82"/>
      <c r="L264" s="82"/>
      <c r="M264" s="82"/>
      <c r="N264" s="82"/>
      <c r="O264" s="82"/>
      <c r="P264" s="82"/>
      <c r="Q264" s="82"/>
      <c r="R264" s="82"/>
      <c r="S264" s="82"/>
      <c r="T264" s="82"/>
      <c r="U264" s="82"/>
      <c r="V264" s="82"/>
      <c r="W264" s="82"/>
      <c r="X264" s="82"/>
      <c r="Y264" s="82"/>
      <c r="Z264" s="82"/>
      <c r="AA264" s="82"/>
      <c r="AB264" s="82"/>
      <c r="AC264" s="82"/>
      <c r="AD264" s="82"/>
    </row>
    <row r="265" spans="9:30" s="187" customFormat="1">
      <c r="I265" s="322"/>
      <c r="J265" s="322"/>
      <c r="K265" s="82"/>
      <c r="L265" s="82"/>
      <c r="M265" s="82"/>
      <c r="N265" s="82"/>
      <c r="O265" s="82"/>
      <c r="P265" s="82"/>
      <c r="Q265" s="82"/>
      <c r="R265" s="82"/>
      <c r="S265" s="82"/>
      <c r="T265" s="82"/>
      <c r="U265" s="82"/>
      <c r="V265" s="82"/>
      <c r="W265" s="82"/>
      <c r="X265" s="82"/>
      <c r="Y265" s="82"/>
      <c r="Z265" s="82"/>
      <c r="AA265" s="82"/>
      <c r="AB265" s="82"/>
      <c r="AC265" s="82"/>
      <c r="AD265" s="82"/>
    </row>
    <row r="266" spans="9:30" s="187" customFormat="1">
      <c r="I266" s="322"/>
      <c r="J266" s="322"/>
      <c r="K266" s="82"/>
      <c r="L266" s="82"/>
      <c r="M266" s="82"/>
      <c r="N266" s="82"/>
      <c r="O266" s="82"/>
      <c r="P266" s="82"/>
      <c r="Q266" s="82"/>
      <c r="R266" s="82"/>
      <c r="S266" s="82"/>
      <c r="T266" s="82"/>
      <c r="U266" s="82"/>
      <c r="V266" s="82"/>
      <c r="W266" s="82"/>
      <c r="X266" s="82"/>
      <c r="Y266" s="82"/>
      <c r="Z266" s="82"/>
      <c r="AA266" s="82"/>
      <c r="AB266" s="82"/>
      <c r="AC266" s="82"/>
      <c r="AD266" s="82"/>
    </row>
    <row r="267" spans="9:30" s="187" customFormat="1">
      <c r="I267" s="322"/>
      <c r="J267" s="322"/>
      <c r="K267" s="82"/>
      <c r="L267" s="82"/>
      <c r="M267" s="82"/>
      <c r="N267" s="82"/>
      <c r="O267" s="82"/>
      <c r="P267" s="82"/>
      <c r="Q267" s="82"/>
      <c r="R267" s="82"/>
      <c r="S267" s="82"/>
      <c r="T267" s="82"/>
      <c r="U267" s="82"/>
      <c r="V267" s="82"/>
      <c r="W267" s="82"/>
      <c r="X267" s="82"/>
      <c r="Y267" s="82"/>
      <c r="Z267" s="82"/>
      <c r="AA267" s="82"/>
      <c r="AB267" s="82"/>
      <c r="AC267" s="82"/>
      <c r="AD267" s="82"/>
    </row>
    <row r="268" spans="9:30" s="187" customFormat="1">
      <c r="I268" s="322"/>
      <c r="J268" s="322"/>
      <c r="K268" s="82"/>
      <c r="L268" s="82"/>
      <c r="M268" s="82"/>
      <c r="N268" s="82"/>
      <c r="O268" s="82"/>
      <c r="P268" s="82"/>
      <c r="Q268" s="82"/>
      <c r="R268" s="82"/>
      <c r="S268" s="82"/>
      <c r="T268" s="82"/>
      <c r="U268" s="82"/>
      <c r="V268" s="82"/>
      <c r="W268" s="82"/>
      <c r="X268" s="82"/>
      <c r="Y268" s="82"/>
      <c r="Z268" s="82"/>
      <c r="AA268" s="82"/>
      <c r="AB268" s="82"/>
      <c r="AC268" s="82"/>
      <c r="AD268" s="82"/>
    </row>
    <row r="269" spans="9:30" s="187" customFormat="1">
      <c r="I269" s="322"/>
      <c r="J269" s="322"/>
      <c r="K269" s="82"/>
      <c r="L269" s="82"/>
      <c r="M269" s="82"/>
      <c r="N269" s="82"/>
      <c r="O269" s="82"/>
      <c r="P269" s="82"/>
      <c r="Q269" s="82"/>
      <c r="R269" s="82"/>
      <c r="S269" s="82"/>
      <c r="T269" s="82"/>
      <c r="U269" s="82"/>
      <c r="V269" s="82"/>
      <c r="W269" s="82"/>
      <c r="X269" s="82"/>
      <c r="Y269" s="82"/>
      <c r="Z269" s="82"/>
      <c r="AA269" s="82"/>
      <c r="AB269" s="82"/>
      <c r="AC269" s="82"/>
      <c r="AD269" s="82"/>
    </row>
    <row r="270" spans="9:30" s="187" customFormat="1">
      <c r="I270" s="322"/>
      <c r="J270" s="322"/>
      <c r="K270" s="82"/>
      <c r="L270" s="82"/>
      <c r="M270" s="82"/>
      <c r="N270" s="82"/>
      <c r="O270" s="82"/>
      <c r="P270" s="82"/>
      <c r="Q270" s="82"/>
      <c r="R270" s="82"/>
      <c r="S270" s="82"/>
      <c r="T270" s="82"/>
      <c r="U270" s="82"/>
      <c r="V270" s="82"/>
      <c r="W270" s="82"/>
      <c r="X270" s="82"/>
      <c r="Y270" s="82"/>
      <c r="Z270" s="82"/>
      <c r="AA270" s="82"/>
      <c r="AB270" s="82"/>
      <c r="AC270" s="82"/>
      <c r="AD270" s="82"/>
    </row>
    <row r="271" spans="9:30" s="187" customFormat="1">
      <c r="I271" s="322"/>
      <c r="J271" s="322"/>
      <c r="K271" s="82"/>
      <c r="L271" s="82"/>
      <c r="M271" s="82"/>
      <c r="N271" s="82"/>
      <c r="O271" s="82"/>
      <c r="P271" s="82"/>
      <c r="Q271" s="82"/>
      <c r="R271" s="82"/>
      <c r="S271" s="82"/>
      <c r="T271" s="82"/>
      <c r="U271" s="82"/>
      <c r="V271" s="82"/>
      <c r="W271" s="82"/>
      <c r="X271" s="82"/>
      <c r="Y271" s="82"/>
      <c r="Z271" s="82"/>
      <c r="AA271" s="82"/>
      <c r="AB271" s="82"/>
      <c r="AC271" s="82"/>
      <c r="AD271" s="82"/>
    </row>
    <row r="272" spans="9:30" s="187" customFormat="1">
      <c r="I272" s="322"/>
      <c r="J272" s="322"/>
      <c r="K272" s="82"/>
      <c r="L272" s="82"/>
      <c r="M272" s="82"/>
      <c r="N272" s="82"/>
      <c r="O272" s="82"/>
      <c r="P272" s="82"/>
      <c r="Q272" s="82"/>
      <c r="R272" s="82"/>
      <c r="S272" s="82"/>
      <c r="T272" s="82"/>
      <c r="U272" s="82"/>
      <c r="V272" s="82"/>
      <c r="W272" s="82"/>
      <c r="X272" s="82"/>
      <c r="Y272" s="82"/>
      <c r="Z272" s="82"/>
      <c r="AA272" s="82"/>
      <c r="AB272" s="82"/>
      <c r="AC272" s="82"/>
      <c r="AD272" s="82"/>
    </row>
    <row r="273" spans="9:30" s="187" customFormat="1">
      <c r="I273" s="322"/>
      <c r="J273" s="322"/>
      <c r="K273" s="82"/>
      <c r="L273" s="82"/>
      <c r="M273" s="82"/>
      <c r="N273" s="82"/>
      <c r="O273" s="82"/>
      <c r="P273" s="82"/>
      <c r="Q273" s="82"/>
      <c r="R273" s="82"/>
      <c r="S273" s="82"/>
      <c r="T273" s="82"/>
      <c r="U273" s="82"/>
      <c r="V273" s="82"/>
      <c r="W273" s="82"/>
      <c r="X273" s="82"/>
      <c r="Y273" s="82"/>
      <c r="Z273" s="82"/>
      <c r="AA273" s="82"/>
      <c r="AB273" s="82"/>
      <c r="AC273" s="82"/>
      <c r="AD273" s="82"/>
    </row>
    <row r="274" spans="9:30" s="187" customFormat="1">
      <c r="I274" s="322"/>
      <c r="J274" s="322"/>
      <c r="K274" s="82"/>
      <c r="L274" s="82"/>
      <c r="M274" s="82"/>
      <c r="N274" s="82"/>
      <c r="O274" s="82"/>
      <c r="P274" s="82"/>
      <c r="Q274" s="82"/>
      <c r="R274" s="82"/>
      <c r="S274" s="82"/>
      <c r="T274" s="82"/>
      <c r="U274" s="82"/>
      <c r="V274" s="82"/>
      <c r="W274" s="82"/>
      <c r="X274" s="82"/>
      <c r="Y274" s="82"/>
      <c r="Z274" s="82"/>
      <c r="AA274" s="82"/>
      <c r="AB274" s="82"/>
      <c r="AC274" s="82"/>
      <c r="AD274" s="82"/>
    </row>
    <row r="275" spans="9:30" s="187" customFormat="1">
      <c r="I275" s="322"/>
      <c r="J275" s="322"/>
      <c r="K275" s="82"/>
      <c r="L275" s="82"/>
      <c r="M275" s="82"/>
      <c r="N275" s="82"/>
      <c r="O275" s="82"/>
      <c r="P275" s="82"/>
      <c r="Q275" s="82"/>
      <c r="R275" s="82"/>
      <c r="S275" s="82"/>
      <c r="T275" s="82"/>
      <c r="U275" s="82"/>
      <c r="V275" s="82"/>
      <c r="W275" s="82"/>
      <c r="X275" s="82"/>
      <c r="Y275" s="82"/>
      <c r="Z275" s="82"/>
      <c r="AA275" s="82"/>
      <c r="AB275" s="82"/>
      <c r="AC275" s="82"/>
      <c r="AD275" s="82"/>
    </row>
    <row r="276" spans="9:30" s="187" customFormat="1">
      <c r="I276" s="322"/>
      <c r="J276" s="322"/>
      <c r="K276" s="82"/>
      <c r="L276" s="82"/>
      <c r="M276" s="82"/>
      <c r="N276" s="82"/>
      <c r="O276" s="82"/>
      <c r="P276" s="82"/>
      <c r="Q276" s="82"/>
      <c r="R276" s="82"/>
      <c r="S276" s="82"/>
      <c r="T276" s="82"/>
      <c r="U276" s="82"/>
      <c r="V276" s="82"/>
      <c r="W276" s="82"/>
      <c r="X276" s="82"/>
      <c r="Y276" s="82"/>
      <c r="Z276" s="82"/>
      <c r="AA276" s="82"/>
      <c r="AB276" s="82"/>
      <c r="AC276" s="82"/>
      <c r="AD276" s="82"/>
    </row>
    <row r="277" spans="9:30" s="187" customFormat="1">
      <c r="I277" s="322"/>
      <c r="J277" s="322"/>
      <c r="K277" s="82"/>
      <c r="L277" s="82"/>
      <c r="M277" s="82"/>
      <c r="N277" s="82"/>
      <c r="O277" s="82"/>
      <c r="P277" s="82"/>
      <c r="Q277" s="82"/>
      <c r="R277" s="82"/>
      <c r="S277" s="82"/>
      <c r="T277" s="82"/>
      <c r="U277" s="82"/>
      <c r="V277" s="82"/>
      <c r="W277" s="82"/>
      <c r="X277" s="82"/>
      <c r="Y277" s="82"/>
      <c r="Z277" s="82"/>
      <c r="AA277" s="82"/>
      <c r="AB277" s="82"/>
      <c r="AC277" s="82"/>
      <c r="AD277" s="82"/>
    </row>
    <row r="278" spans="9:30" s="187" customFormat="1">
      <c r="I278" s="322"/>
      <c r="J278" s="322"/>
      <c r="K278" s="82"/>
      <c r="L278" s="82"/>
      <c r="M278" s="82"/>
      <c r="N278" s="82"/>
      <c r="O278" s="82"/>
      <c r="P278" s="82"/>
      <c r="Q278" s="82"/>
      <c r="R278" s="82"/>
      <c r="S278" s="82"/>
      <c r="T278" s="82"/>
      <c r="U278" s="82"/>
      <c r="V278" s="82"/>
      <c r="W278" s="82"/>
      <c r="X278" s="82"/>
      <c r="Y278" s="82"/>
      <c r="Z278" s="82"/>
      <c r="AA278" s="82"/>
      <c r="AB278" s="82"/>
      <c r="AC278" s="82"/>
      <c r="AD278" s="82"/>
    </row>
    <row r="279" spans="9:30" s="187" customFormat="1">
      <c r="I279" s="322"/>
      <c r="J279" s="322"/>
      <c r="K279" s="82"/>
      <c r="L279" s="82"/>
      <c r="M279" s="82"/>
      <c r="N279" s="82"/>
      <c r="O279" s="82"/>
      <c r="P279" s="82"/>
      <c r="Q279" s="82"/>
      <c r="R279" s="82"/>
      <c r="S279" s="82"/>
      <c r="T279" s="82"/>
      <c r="U279" s="82"/>
      <c r="V279" s="82"/>
      <c r="W279" s="82"/>
      <c r="X279" s="82"/>
      <c r="Y279" s="82"/>
      <c r="Z279" s="82"/>
      <c r="AA279" s="82"/>
      <c r="AB279" s="82"/>
      <c r="AC279" s="82"/>
      <c r="AD279" s="82"/>
    </row>
    <row r="280" spans="9:30" s="187" customFormat="1">
      <c r="I280" s="322"/>
      <c r="J280" s="322"/>
      <c r="K280" s="82"/>
      <c r="L280" s="82"/>
      <c r="M280" s="82"/>
      <c r="N280" s="82"/>
      <c r="O280" s="82"/>
      <c r="P280" s="82"/>
      <c r="Q280" s="82"/>
      <c r="R280" s="82"/>
      <c r="S280" s="82"/>
      <c r="T280" s="82"/>
      <c r="U280" s="82"/>
      <c r="V280" s="82"/>
      <c r="W280" s="82"/>
      <c r="X280" s="82"/>
      <c r="Y280" s="82"/>
      <c r="Z280" s="82"/>
      <c r="AA280" s="82"/>
      <c r="AB280" s="82"/>
      <c r="AC280" s="82"/>
      <c r="AD280" s="82"/>
    </row>
    <row r="281" spans="9:30" s="187" customFormat="1">
      <c r="I281" s="322"/>
      <c r="J281" s="322"/>
      <c r="K281" s="82"/>
      <c r="L281" s="82"/>
      <c r="M281" s="82"/>
      <c r="N281" s="82"/>
      <c r="O281" s="82"/>
      <c r="P281" s="82"/>
      <c r="Q281" s="82"/>
      <c r="R281" s="82"/>
      <c r="S281" s="82"/>
      <c r="T281" s="82"/>
      <c r="U281" s="82"/>
      <c r="V281" s="82"/>
      <c r="W281" s="82"/>
      <c r="X281" s="82"/>
      <c r="Y281" s="82"/>
      <c r="Z281" s="82"/>
      <c r="AA281" s="82"/>
      <c r="AB281" s="82"/>
      <c r="AC281" s="82"/>
      <c r="AD281" s="82"/>
    </row>
    <row r="282" spans="9:30" s="187" customFormat="1">
      <c r="I282" s="322"/>
      <c r="J282" s="322"/>
      <c r="K282" s="82"/>
      <c r="L282" s="82"/>
      <c r="M282" s="82"/>
      <c r="N282" s="82"/>
      <c r="O282" s="82"/>
      <c r="P282" s="82"/>
      <c r="Q282" s="82"/>
      <c r="R282" s="82"/>
      <c r="S282" s="82"/>
      <c r="T282" s="82"/>
      <c r="U282" s="82"/>
      <c r="V282" s="82"/>
      <c r="W282" s="82"/>
      <c r="X282" s="82"/>
      <c r="Y282" s="82"/>
      <c r="Z282" s="82"/>
      <c r="AA282" s="82"/>
      <c r="AB282" s="82"/>
      <c r="AC282" s="82"/>
      <c r="AD282" s="82"/>
    </row>
    <row r="283" spans="9:30" s="187" customFormat="1">
      <c r="I283" s="322"/>
      <c r="J283" s="322"/>
      <c r="K283" s="82"/>
      <c r="L283" s="82"/>
      <c r="M283" s="82"/>
      <c r="N283" s="82"/>
      <c r="O283" s="82"/>
      <c r="P283" s="82"/>
      <c r="Q283" s="82"/>
      <c r="R283" s="82"/>
      <c r="S283" s="82"/>
      <c r="T283" s="82"/>
      <c r="U283" s="82"/>
      <c r="V283" s="82"/>
      <c r="W283" s="82"/>
      <c r="X283" s="82"/>
      <c r="Y283" s="82"/>
      <c r="Z283" s="82"/>
      <c r="AA283" s="82"/>
      <c r="AB283" s="82"/>
      <c r="AC283" s="82"/>
      <c r="AD283" s="82"/>
    </row>
    <row r="284" spans="9:30" s="187" customFormat="1">
      <c r="I284" s="322"/>
      <c r="J284" s="322"/>
      <c r="K284" s="82"/>
      <c r="L284" s="82"/>
      <c r="M284" s="82"/>
      <c r="N284" s="82"/>
      <c r="O284" s="82"/>
      <c r="P284" s="82"/>
      <c r="Q284" s="82"/>
      <c r="R284" s="82"/>
      <c r="S284" s="82"/>
      <c r="T284" s="82"/>
      <c r="U284" s="82"/>
      <c r="V284" s="82"/>
      <c r="W284" s="82"/>
      <c r="X284" s="82"/>
      <c r="Y284" s="82"/>
      <c r="Z284" s="82"/>
      <c r="AA284" s="82"/>
      <c r="AB284" s="82"/>
      <c r="AC284" s="82"/>
      <c r="AD284" s="82"/>
    </row>
    <row r="285" spans="9:30" s="187" customFormat="1">
      <c r="I285" s="322"/>
      <c r="J285" s="322"/>
      <c r="K285" s="82"/>
      <c r="L285" s="82"/>
      <c r="M285" s="82"/>
      <c r="N285" s="82"/>
      <c r="O285" s="82"/>
      <c r="P285" s="82"/>
      <c r="Q285" s="82"/>
      <c r="R285" s="82"/>
      <c r="S285" s="82"/>
      <c r="T285" s="82"/>
      <c r="U285" s="82"/>
      <c r="V285" s="82"/>
      <c r="W285" s="82"/>
      <c r="X285" s="82"/>
      <c r="Y285" s="82"/>
      <c r="Z285" s="82"/>
      <c r="AA285" s="82"/>
      <c r="AB285" s="82"/>
      <c r="AC285" s="82"/>
      <c r="AD285" s="82"/>
    </row>
    <row r="286" spans="9:30" s="187" customFormat="1">
      <c r="I286" s="322"/>
      <c r="J286" s="322"/>
      <c r="K286" s="82"/>
      <c r="L286" s="82"/>
      <c r="M286" s="82"/>
      <c r="N286" s="82"/>
      <c r="O286" s="82"/>
      <c r="P286" s="82"/>
      <c r="Q286" s="82"/>
      <c r="R286" s="82"/>
      <c r="S286" s="82"/>
      <c r="T286" s="82"/>
      <c r="U286" s="82"/>
      <c r="V286" s="82"/>
      <c r="W286" s="82"/>
      <c r="X286" s="82"/>
      <c r="Y286" s="82"/>
      <c r="Z286" s="82"/>
      <c r="AA286" s="82"/>
      <c r="AB286" s="82"/>
      <c r="AC286" s="82"/>
      <c r="AD286" s="82"/>
    </row>
    <row r="287" spans="9:30" s="187" customFormat="1">
      <c r="I287" s="322"/>
      <c r="J287" s="322"/>
      <c r="K287" s="82"/>
      <c r="L287" s="82"/>
      <c r="M287" s="82"/>
      <c r="N287" s="82"/>
      <c r="O287" s="82"/>
      <c r="P287" s="82"/>
      <c r="Q287" s="82"/>
      <c r="R287" s="82"/>
      <c r="S287" s="82"/>
      <c r="T287" s="82"/>
      <c r="U287" s="82"/>
      <c r="V287" s="82"/>
      <c r="W287" s="82"/>
      <c r="X287" s="82"/>
      <c r="Y287" s="82"/>
      <c r="Z287" s="82"/>
      <c r="AA287" s="82"/>
      <c r="AB287" s="82"/>
      <c r="AC287" s="82"/>
      <c r="AD287" s="82"/>
    </row>
    <row r="288" spans="9:30" s="187" customFormat="1">
      <c r="I288" s="322"/>
      <c r="J288" s="322"/>
      <c r="K288" s="82"/>
      <c r="L288" s="82"/>
      <c r="M288" s="82"/>
      <c r="N288" s="82"/>
      <c r="O288" s="82"/>
      <c r="P288" s="82"/>
      <c r="Q288" s="82"/>
      <c r="R288" s="82"/>
      <c r="S288" s="82"/>
      <c r="T288" s="82"/>
      <c r="U288" s="82"/>
      <c r="V288" s="82"/>
      <c r="W288" s="82"/>
      <c r="X288" s="82"/>
      <c r="Y288" s="82"/>
      <c r="Z288" s="82"/>
      <c r="AA288" s="82"/>
      <c r="AB288" s="82"/>
      <c r="AC288" s="82"/>
      <c r="AD288" s="82"/>
    </row>
    <row r="289" spans="9:55" s="187" customFormat="1">
      <c r="I289" s="322"/>
      <c r="J289" s="322"/>
      <c r="K289" s="82"/>
      <c r="L289" s="82"/>
      <c r="M289" s="82"/>
      <c r="N289" s="82"/>
      <c r="O289" s="82"/>
      <c r="P289" s="82"/>
      <c r="Q289" s="82"/>
      <c r="R289" s="82"/>
      <c r="S289" s="82"/>
      <c r="T289" s="82"/>
      <c r="U289" s="82"/>
      <c r="V289" s="82"/>
      <c r="W289" s="82"/>
      <c r="X289" s="82"/>
      <c r="Y289" s="82"/>
      <c r="Z289" s="82"/>
      <c r="AA289" s="82"/>
      <c r="AB289" s="82"/>
      <c r="AC289" s="82"/>
      <c r="AD289" s="82"/>
    </row>
    <row r="290" spans="9:55" s="187" customFormat="1">
      <c r="I290" s="322"/>
      <c r="J290" s="322"/>
      <c r="K290" s="82"/>
      <c r="L290" s="82"/>
      <c r="M290" s="82"/>
      <c r="N290" s="82"/>
      <c r="O290" s="82"/>
      <c r="P290" s="82"/>
      <c r="Q290" s="82"/>
      <c r="R290" s="82"/>
      <c r="S290" s="82"/>
      <c r="T290" s="82"/>
      <c r="U290" s="82"/>
      <c r="V290" s="82"/>
      <c r="W290" s="82"/>
      <c r="X290" s="82"/>
      <c r="Y290" s="82"/>
      <c r="Z290" s="82"/>
      <c r="AA290" s="82"/>
      <c r="AB290" s="82"/>
      <c r="AC290" s="82"/>
      <c r="AD290" s="82"/>
      <c r="AT290" s="81"/>
    </row>
    <row r="291" spans="9:55" s="187" customFormat="1">
      <c r="I291" s="322"/>
      <c r="J291" s="322"/>
      <c r="K291" s="82"/>
      <c r="L291" s="82"/>
      <c r="M291" s="82"/>
      <c r="N291" s="82"/>
      <c r="O291" s="82"/>
      <c r="P291" s="82"/>
      <c r="Q291" s="82"/>
      <c r="R291" s="82"/>
      <c r="S291" s="82"/>
      <c r="T291" s="82"/>
      <c r="U291" s="82"/>
      <c r="V291" s="82"/>
      <c r="W291" s="82"/>
      <c r="X291" s="82"/>
      <c r="Y291" s="82"/>
      <c r="Z291" s="82"/>
      <c r="AA291" s="82"/>
      <c r="AB291" s="82"/>
      <c r="AC291" s="82"/>
      <c r="AD291" s="82"/>
      <c r="AT291" s="82"/>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5">
    <mergeCell ref="A3:C3"/>
    <mergeCell ref="A4:A5"/>
    <mergeCell ref="B4:C4"/>
    <mergeCell ref="A13:A14"/>
    <mergeCell ref="B13:B14"/>
    <mergeCell ref="F25:F26"/>
    <mergeCell ref="G25:G26"/>
    <mergeCell ref="F17:F18"/>
    <mergeCell ref="D21:D22"/>
    <mergeCell ref="F21:F22"/>
    <mergeCell ref="G21:G22"/>
    <mergeCell ref="G17:G18"/>
    <mergeCell ref="F19:F20"/>
    <mergeCell ref="A23:A24"/>
    <mergeCell ref="B23:B24"/>
    <mergeCell ref="G19:G20"/>
    <mergeCell ref="B17:B18"/>
    <mergeCell ref="G23:G24"/>
    <mergeCell ref="M9:Q9"/>
    <mergeCell ref="F11:F12"/>
    <mergeCell ref="A29:A30"/>
    <mergeCell ref="B29:B30"/>
    <mergeCell ref="D27:D28"/>
    <mergeCell ref="G27:G28"/>
    <mergeCell ref="A15:A16"/>
    <mergeCell ref="B15:B16"/>
    <mergeCell ref="A17:A18"/>
    <mergeCell ref="E23:E24"/>
    <mergeCell ref="A11:A12"/>
    <mergeCell ref="B11:B12"/>
    <mergeCell ref="A19:A20"/>
    <mergeCell ref="B19:B20"/>
    <mergeCell ref="A21:A22"/>
    <mergeCell ref="B21:B22"/>
    <mergeCell ref="D29:D30"/>
    <mergeCell ref="A9:C9"/>
    <mergeCell ref="H9:L9"/>
    <mergeCell ref="E17:E18"/>
    <mergeCell ref="E15:E16"/>
    <mergeCell ref="G29:G30"/>
    <mergeCell ref="E27:E28"/>
    <mergeCell ref="E21:E22"/>
    <mergeCell ref="E29:E30"/>
    <mergeCell ref="F29:F30"/>
    <mergeCell ref="A25:A26"/>
    <mergeCell ref="B25:B26"/>
    <mergeCell ref="A27:A28"/>
    <mergeCell ref="B27:B28"/>
    <mergeCell ref="F27:F28"/>
    <mergeCell ref="D23:D24"/>
    <mergeCell ref="D25:D26"/>
    <mergeCell ref="F23:F24"/>
    <mergeCell ref="E25:E26"/>
    <mergeCell ref="R9:V9"/>
    <mergeCell ref="W9:AA9"/>
    <mergeCell ref="D9:G9"/>
    <mergeCell ref="D11:D12"/>
    <mergeCell ref="D13:D14"/>
    <mergeCell ref="E11:E12"/>
    <mergeCell ref="G13:G14"/>
    <mergeCell ref="G11:G12"/>
    <mergeCell ref="AX33:AX35"/>
    <mergeCell ref="Q35:Q36"/>
    <mergeCell ref="Q34:U34"/>
    <mergeCell ref="V34:AA34"/>
    <mergeCell ref="P33:AB33"/>
    <mergeCell ref="AX30:AX32"/>
    <mergeCell ref="AW30:AW35"/>
    <mergeCell ref="U35:U36"/>
    <mergeCell ref="R35:R36"/>
    <mergeCell ref="S35:S36"/>
    <mergeCell ref="V35:W35"/>
    <mergeCell ref="X35:Y35"/>
    <mergeCell ref="Z35:AA35"/>
    <mergeCell ref="AB35:AB36"/>
    <mergeCell ref="E13:E14"/>
    <mergeCell ref="F13:F14"/>
    <mergeCell ref="M35:N35"/>
    <mergeCell ref="O35:O36"/>
    <mergeCell ref="P35:P36"/>
    <mergeCell ref="AW36:AW40"/>
    <mergeCell ref="T35:T36"/>
    <mergeCell ref="D33:O33"/>
    <mergeCell ref="A33:B33"/>
    <mergeCell ref="I34:N34"/>
    <mergeCell ref="A35:A36"/>
    <mergeCell ref="B35:B36"/>
    <mergeCell ref="H35:H36"/>
    <mergeCell ref="I35:J35"/>
    <mergeCell ref="A39:A40"/>
    <mergeCell ref="B39:B40"/>
    <mergeCell ref="K35:L35"/>
    <mergeCell ref="D34:H34"/>
    <mergeCell ref="C35:C36"/>
    <mergeCell ref="D35:D36"/>
    <mergeCell ref="E35:E36"/>
    <mergeCell ref="F35:F36"/>
    <mergeCell ref="G35:G36"/>
    <mergeCell ref="B37:B38"/>
    <mergeCell ref="A37:A38"/>
    <mergeCell ref="AX18:AX20"/>
    <mergeCell ref="D15:D16"/>
    <mergeCell ref="D17:D18"/>
    <mergeCell ref="D19:D20"/>
    <mergeCell ref="AW24:AW28"/>
    <mergeCell ref="G15:G16"/>
    <mergeCell ref="AX21:AX23"/>
    <mergeCell ref="AV18:AV28"/>
    <mergeCell ref="AW18:AW23"/>
    <mergeCell ref="F15:F16"/>
    <mergeCell ref="E19:E20"/>
    <mergeCell ref="A43:A44"/>
    <mergeCell ref="B43:B44"/>
    <mergeCell ref="A45:A46"/>
    <mergeCell ref="B45:B46"/>
    <mergeCell ref="AX45:AX47"/>
    <mergeCell ref="A41:A42"/>
    <mergeCell ref="B41:B42"/>
    <mergeCell ref="AV42:AV52"/>
    <mergeCell ref="AW42:AW47"/>
    <mergeCell ref="A49:A50"/>
    <mergeCell ref="B49:B50"/>
    <mergeCell ref="A51:A52"/>
    <mergeCell ref="B51:B52"/>
    <mergeCell ref="A47:A48"/>
    <mergeCell ref="AW48:AW52"/>
    <mergeCell ref="B47:B48"/>
    <mergeCell ref="AX42:AX44"/>
    <mergeCell ref="A55:A56"/>
    <mergeCell ref="B55:B56"/>
    <mergeCell ref="AX57:AX60"/>
    <mergeCell ref="Z60:Z61"/>
    <mergeCell ref="AW61:AW65"/>
    <mergeCell ref="X60:X61"/>
    <mergeCell ref="Y60:Y61"/>
    <mergeCell ref="A59:Z59"/>
    <mergeCell ref="A53:A54"/>
    <mergeCell ref="A60:A61"/>
    <mergeCell ref="B60:B61"/>
    <mergeCell ref="C60:C61"/>
    <mergeCell ref="W60:W61"/>
    <mergeCell ref="B53:B54"/>
    <mergeCell ref="A62:A65"/>
    <mergeCell ref="B62:B65"/>
    <mergeCell ref="AX70:AX72"/>
    <mergeCell ref="C70:C71"/>
    <mergeCell ref="Y70:Y71"/>
    <mergeCell ref="Z70:Z71"/>
    <mergeCell ref="C72:C73"/>
    <mergeCell ref="Y72:Y73"/>
    <mergeCell ref="Z62:Z63"/>
    <mergeCell ref="C64:C65"/>
    <mergeCell ref="Y64:Y65"/>
    <mergeCell ref="Z64:Z65"/>
    <mergeCell ref="AX67:AX69"/>
    <mergeCell ref="C68:C69"/>
    <mergeCell ref="Y68:Y69"/>
    <mergeCell ref="Z68:Z69"/>
    <mergeCell ref="Z66:Z67"/>
    <mergeCell ref="C66:C67"/>
    <mergeCell ref="Y66:Y67"/>
    <mergeCell ref="C62:C63"/>
    <mergeCell ref="Y62:Y63"/>
    <mergeCell ref="AV54:AV65"/>
    <mergeCell ref="AW54:AW60"/>
    <mergeCell ref="AX54:AX56"/>
    <mergeCell ref="A70:A73"/>
    <mergeCell ref="B70:B73"/>
    <mergeCell ref="A66:A69"/>
    <mergeCell ref="B66:B69"/>
    <mergeCell ref="AW73:AW77"/>
    <mergeCell ref="Z74:Z75"/>
    <mergeCell ref="Z76:Z77"/>
    <mergeCell ref="AV67:AV77"/>
    <mergeCell ref="Z72:Z73"/>
    <mergeCell ref="AW67:AW72"/>
    <mergeCell ref="C74:C75"/>
    <mergeCell ref="Y74:Y75"/>
    <mergeCell ref="C76:C77"/>
    <mergeCell ref="Y76:Y77"/>
    <mergeCell ref="A74:A77"/>
    <mergeCell ref="B74:B77"/>
    <mergeCell ref="AX82:AX84"/>
    <mergeCell ref="C82:C83"/>
    <mergeCell ref="Y82:Y83"/>
    <mergeCell ref="Z82:Z83"/>
    <mergeCell ref="AV79:AV89"/>
    <mergeCell ref="AX79:AX81"/>
    <mergeCell ref="C80:C81"/>
    <mergeCell ref="Y80:Y81"/>
    <mergeCell ref="C78:C79"/>
    <mergeCell ref="AW85:AW89"/>
    <mergeCell ref="AW79:AW84"/>
    <mergeCell ref="Y78:Y79"/>
    <mergeCell ref="Z78:Z79"/>
    <mergeCell ref="Z86:Z87"/>
    <mergeCell ref="Z88:Z89"/>
    <mergeCell ref="Z84:Z85"/>
    <mergeCell ref="Y84:Y85"/>
    <mergeCell ref="Z80:Z81"/>
    <mergeCell ref="A78:A81"/>
    <mergeCell ref="B78:B81"/>
    <mergeCell ref="Y90:Y91"/>
    <mergeCell ref="C92:C93"/>
    <mergeCell ref="Y92:Y93"/>
    <mergeCell ref="C96:C97"/>
    <mergeCell ref="Y96:Y97"/>
    <mergeCell ref="Y100:Y101"/>
    <mergeCell ref="C94:C95"/>
    <mergeCell ref="Y94:Y95"/>
    <mergeCell ref="C86:C87"/>
    <mergeCell ref="Y86:Y87"/>
    <mergeCell ref="C88:C89"/>
    <mergeCell ref="Y88:Y89"/>
    <mergeCell ref="A82:A85"/>
    <mergeCell ref="B82:B85"/>
    <mergeCell ref="A94:A97"/>
    <mergeCell ref="B94:B97"/>
    <mergeCell ref="A86:A89"/>
    <mergeCell ref="B86:B89"/>
    <mergeCell ref="A90:A93"/>
    <mergeCell ref="B90:B93"/>
    <mergeCell ref="C90:C91"/>
    <mergeCell ref="C84:C85"/>
    <mergeCell ref="Z94:Z95"/>
    <mergeCell ref="AV91:AV101"/>
    <mergeCell ref="Z96:Z97"/>
    <mergeCell ref="Z100:Z101"/>
    <mergeCell ref="Z98:Z99"/>
    <mergeCell ref="Z92:Z93"/>
    <mergeCell ref="Z90:Z91"/>
    <mergeCell ref="A98:A101"/>
    <mergeCell ref="B98:B101"/>
    <mergeCell ref="C98:C99"/>
    <mergeCell ref="Y98:Y99"/>
    <mergeCell ref="C100:C101"/>
    <mergeCell ref="AV127:AV137"/>
    <mergeCell ref="AW127:AW132"/>
    <mergeCell ref="AX127:AX129"/>
    <mergeCell ref="AX130:AX132"/>
    <mergeCell ref="AW133:AW137"/>
    <mergeCell ref="AW97:AW101"/>
    <mergeCell ref="AW91:AW96"/>
    <mergeCell ref="AW103:AW108"/>
    <mergeCell ref="AV115:AV125"/>
    <mergeCell ref="AX103:AX105"/>
    <mergeCell ref="AX106:AX108"/>
    <mergeCell ref="AW109:AW113"/>
    <mergeCell ref="AX91:AX93"/>
    <mergeCell ref="AX115:AX117"/>
    <mergeCell ref="AX118:AX120"/>
    <mergeCell ref="AW121:AW125"/>
    <mergeCell ref="AX94:AX96"/>
    <mergeCell ref="AV103:AV113"/>
    <mergeCell ref="AW115:AW120"/>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37"/>
  <sheetViews>
    <sheetView showGridLines="0" zoomScale="70" zoomScaleNormal="70" zoomScaleSheetLayoutView="10" workbookViewId="0">
      <pane xSplit="3" topLeftCell="Q1" activePane="topRight" state="frozen"/>
      <selection pane="topRight" activeCell="E100" sqref="E100:V100"/>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31.140625" style="186" customWidth="1"/>
    <col min="6" max="6" width="26.42578125" style="186" customWidth="1"/>
    <col min="7" max="7" width="30.42578125" style="186" customWidth="1"/>
    <col min="8" max="8" width="31.140625" style="186" customWidth="1"/>
    <col min="9" max="9" width="35.42578125" style="324" customWidth="1"/>
    <col min="10" max="10" width="26.42578125" style="324" customWidth="1"/>
    <col min="11" max="11" width="23.85546875" style="25" customWidth="1"/>
    <col min="12" max="12" width="29.85546875" style="25" customWidth="1"/>
    <col min="13" max="13" width="28.85546875" style="25" customWidth="1"/>
    <col min="14" max="14" width="39.42578125" style="25" customWidth="1"/>
    <col min="15" max="15" width="31.5703125" style="25" customWidth="1"/>
    <col min="16" max="16" width="33.140625" style="25" customWidth="1"/>
    <col min="17" max="17" width="32.7109375" style="25" customWidth="1"/>
    <col min="18" max="18" width="30.42578125" style="25" customWidth="1"/>
    <col min="19" max="19" width="34.28515625" style="25" customWidth="1"/>
    <col min="20" max="20" width="27.5703125" style="25" customWidth="1"/>
    <col min="21" max="21" width="29.5703125" style="25" customWidth="1"/>
    <col min="22" max="22" width="39" style="25" customWidth="1"/>
    <col min="23" max="23" width="26.5703125" style="25" customWidth="1"/>
    <col min="24" max="24" width="34.85546875" style="25" customWidth="1"/>
    <col min="25" max="25" width="31.140625" style="25" customWidth="1"/>
    <col min="26" max="26" width="29.85546875" style="25" customWidth="1"/>
    <col min="27" max="27" width="27.7109375" style="25" customWidth="1"/>
    <col min="28" max="28" width="33.85546875" style="25" customWidth="1"/>
    <col min="29" max="29" width="39.425781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7.75" customHeight="1" thickBot="1">
      <c r="A3" s="456" t="s">
        <v>151</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27" customHeight="1" thickBot="1">
      <c r="A4" s="440"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34"/>
      <c r="B5" s="189"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IF(Identification!E28="","",Identification!E28)</f>
        <v/>
      </c>
      <c r="B6" s="190" t="str">
        <f>IF(Identification!E30="","",Identification!E30)</f>
        <v/>
      </c>
      <c r="C6" s="190" t="str">
        <f>IF(Identification!E31="","",Identification!E31)</f>
        <v/>
      </c>
      <c r="D6" s="223"/>
      <c r="E6" s="369"/>
      <c r="F6" s="221" t="str">
        <f>IF(Identification!C20="","",Identification!C20)</f>
        <v/>
      </c>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30.7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47.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c r="F11" s="463" t="str">
        <f t="shared" ref="F11:F30" si="0">IF(D11="","", IF(D11="Aucune anomalie observée","Conforme","Non conforme"))</f>
        <v/>
      </c>
      <c r="G11" s="465"/>
      <c r="H11" s="239" t="s">
        <v>76</v>
      </c>
      <c r="I11" s="183"/>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0" customHeight="1" thickBot="1">
      <c r="A12" s="466"/>
      <c r="B12" s="466"/>
      <c r="C12" s="242"/>
      <c r="D12" s="462"/>
      <c r="E12" s="462"/>
      <c r="F12" s="464"/>
      <c r="G12" s="466"/>
      <c r="H12" s="243" t="s">
        <v>57</v>
      </c>
      <c r="I12" s="150"/>
      <c r="J12" s="89"/>
      <c r="K12" s="244" t="str">
        <f t="shared" si="1"/>
        <v/>
      </c>
      <c r="L12" s="90"/>
      <c r="M12" s="243" t="s">
        <v>57</v>
      </c>
      <c r="N12" s="150"/>
      <c r="O12" s="89"/>
      <c r="P12" s="296"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462"/>
      <c r="E14" s="462"/>
      <c r="F14" s="464" t="str">
        <f t="shared" si="0"/>
        <v/>
      </c>
      <c r="G14" s="466"/>
      <c r="H14" s="243" t="s">
        <v>57</v>
      </c>
      <c r="I14" s="150"/>
      <c r="J14" s="89"/>
      <c r="K14" s="245" t="str">
        <f t="shared" si="1"/>
        <v/>
      </c>
      <c r="L14" s="90"/>
      <c r="M14" s="243" t="s">
        <v>57</v>
      </c>
      <c r="N14" s="150"/>
      <c r="O14" s="89"/>
      <c r="P14" s="296"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462"/>
      <c r="E16" s="462"/>
      <c r="F16" s="464" t="str">
        <f t="shared" si="0"/>
        <v/>
      </c>
      <c r="G16" s="466"/>
      <c r="H16" s="243" t="s">
        <v>57</v>
      </c>
      <c r="I16" s="150"/>
      <c r="J16" s="89"/>
      <c r="K16" s="245" t="str">
        <f t="shared" si="1"/>
        <v/>
      </c>
      <c r="L16" s="90"/>
      <c r="M16" s="243" t="s">
        <v>57</v>
      </c>
      <c r="N16" s="150"/>
      <c r="O16" s="89"/>
      <c r="P16" s="296"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462"/>
      <c r="E18" s="462"/>
      <c r="F18" s="464" t="str">
        <f t="shared" si="0"/>
        <v/>
      </c>
      <c r="G18" s="466"/>
      <c r="H18" s="243" t="s">
        <v>57</v>
      </c>
      <c r="I18" s="150"/>
      <c r="J18" s="89"/>
      <c r="K18" s="245" t="str">
        <f t="shared" si="1"/>
        <v/>
      </c>
      <c r="L18" s="90"/>
      <c r="M18" s="243" t="s">
        <v>57</v>
      </c>
      <c r="N18" s="150"/>
      <c r="O18" s="89"/>
      <c r="P18" s="296"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462"/>
      <c r="E20" s="462"/>
      <c r="F20" s="464" t="str">
        <f t="shared" si="0"/>
        <v/>
      </c>
      <c r="G20" s="466"/>
      <c r="H20" s="243" t="s">
        <v>57</v>
      </c>
      <c r="I20" s="150"/>
      <c r="J20" s="89"/>
      <c r="K20" s="245" t="str">
        <f t="shared" si="1"/>
        <v/>
      </c>
      <c r="L20" s="90"/>
      <c r="M20" s="243" t="s">
        <v>57</v>
      </c>
      <c r="N20" s="150"/>
      <c r="O20" s="89"/>
      <c r="P20" s="296"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462"/>
      <c r="E22" s="462"/>
      <c r="F22" s="464" t="str">
        <f t="shared" si="0"/>
        <v/>
      </c>
      <c r="G22" s="466"/>
      <c r="H22" s="243" t="s">
        <v>57</v>
      </c>
      <c r="I22" s="150"/>
      <c r="J22" s="89"/>
      <c r="K22" s="244" t="str">
        <f t="shared" si="1"/>
        <v/>
      </c>
      <c r="L22" s="90"/>
      <c r="M22" s="243" t="s">
        <v>57</v>
      </c>
      <c r="N22" s="150"/>
      <c r="O22" s="89"/>
      <c r="P22" s="296"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462"/>
      <c r="E24" s="462"/>
      <c r="F24" s="464" t="str">
        <f t="shared" si="0"/>
        <v/>
      </c>
      <c r="G24" s="466"/>
      <c r="H24" s="243" t="s">
        <v>57</v>
      </c>
      <c r="I24" s="150"/>
      <c r="J24" s="89"/>
      <c r="K24" s="245" t="str">
        <f t="shared" si="1"/>
        <v/>
      </c>
      <c r="L24" s="90"/>
      <c r="M24" s="243" t="s">
        <v>57</v>
      </c>
      <c r="N24" s="150"/>
      <c r="O24" s="89"/>
      <c r="P24" s="296"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462"/>
      <c r="E26" s="462"/>
      <c r="F26" s="464" t="str">
        <f t="shared" si="0"/>
        <v/>
      </c>
      <c r="G26" s="466"/>
      <c r="H26" s="243" t="s">
        <v>57</v>
      </c>
      <c r="I26" s="150"/>
      <c r="J26" s="89"/>
      <c r="K26" s="245" t="str">
        <f t="shared" si="1"/>
        <v/>
      </c>
      <c r="L26" s="90"/>
      <c r="M26" s="243" t="s">
        <v>57</v>
      </c>
      <c r="N26" s="150"/>
      <c r="O26" s="89"/>
      <c r="P26" s="296"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462"/>
      <c r="E28" s="462"/>
      <c r="F28" s="464" t="str">
        <f t="shared" si="0"/>
        <v/>
      </c>
      <c r="G28" s="466"/>
      <c r="H28" s="243" t="s">
        <v>57</v>
      </c>
      <c r="I28" s="150"/>
      <c r="J28" s="89"/>
      <c r="K28" s="245" t="str">
        <f t="shared" si="1"/>
        <v/>
      </c>
      <c r="L28" s="90"/>
      <c r="M28" s="243" t="s">
        <v>57</v>
      </c>
      <c r="N28" s="150"/>
      <c r="O28" s="89"/>
      <c r="P28" s="296"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462"/>
      <c r="E30" s="462"/>
      <c r="F30" s="464" t="str">
        <f t="shared" si="0"/>
        <v/>
      </c>
      <c r="G30" s="466"/>
      <c r="H30" s="243" t="s">
        <v>57</v>
      </c>
      <c r="I30" s="150"/>
      <c r="J30" s="89"/>
      <c r="K30" s="245" t="str">
        <f t="shared" si="1"/>
        <v/>
      </c>
      <c r="L30" s="90"/>
      <c r="M30" s="243" t="s">
        <v>57</v>
      </c>
      <c r="N30" s="150"/>
      <c r="O30" s="89"/>
      <c r="P30" s="296"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9.75"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40.5" customHeight="1" thickBot="1">
      <c r="A33" s="505"/>
      <c r="B33" s="497"/>
      <c r="C33" s="334"/>
      <c r="D33" s="503" t="s">
        <v>98</v>
      </c>
      <c r="E33" s="555"/>
      <c r="F33" s="555"/>
      <c r="G33" s="555"/>
      <c r="H33" s="555"/>
      <c r="I33" s="555"/>
      <c r="J33" s="555"/>
      <c r="K33" s="555"/>
      <c r="L33" s="555"/>
      <c r="M33" s="555"/>
      <c r="N33" s="555"/>
      <c r="O33" s="556"/>
      <c r="P33" s="505" t="s">
        <v>99</v>
      </c>
      <c r="Q33" s="555"/>
      <c r="R33" s="555"/>
      <c r="S33" s="555"/>
      <c r="T33" s="555"/>
      <c r="U33" s="555"/>
      <c r="V33" s="555"/>
      <c r="W33" s="555"/>
      <c r="X33" s="555"/>
      <c r="Y33" s="555"/>
      <c r="Z33" s="555"/>
      <c r="AA33" s="555"/>
      <c r="AB33" s="556"/>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557"/>
      <c r="B34" s="512"/>
      <c r="C34" s="344"/>
      <c r="D34" s="525" t="s">
        <v>125</v>
      </c>
      <c r="E34" s="552"/>
      <c r="F34" s="552"/>
      <c r="G34" s="552"/>
      <c r="H34" s="553"/>
      <c r="I34" s="498" t="s">
        <v>77</v>
      </c>
      <c r="J34" s="499"/>
      <c r="K34" s="499"/>
      <c r="L34" s="499"/>
      <c r="M34" s="499"/>
      <c r="N34" s="500"/>
      <c r="O34" s="270" t="s">
        <v>26</v>
      </c>
      <c r="P34" s="344"/>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thickBo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91"/>
      <c r="F64" s="92"/>
      <c r="G64" s="92"/>
      <c r="H64" s="92"/>
      <c r="I64" s="92"/>
      <c r="J64" s="92"/>
      <c r="K64" s="92"/>
      <c r="L64" s="92"/>
      <c r="M64" s="92"/>
      <c r="N64" s="92"/>
      <c r="O64" s="92"/>
      <c r="P64" s="99"/>
      <c r="Q64" s="92"/>
      <c r="R64" s="92"/>
      <c r="S64" s="99"/>
      <c r="T64" s="92"/>
      <c r="U64" s="92"/>
      <c r="V64" s="93"/>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thickBo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91"/>
      <c r="F68" s="92"/>
      <c r="G68" s="92"/>
      <c r="H68" s="92"/>
      <c r="I68" s="92"/>
      <c r="J68" s="92"/>
      <c r="K68" s="92"/>
      <c r="L68" s="92"/>
      <c r="M68" s="92"/>
      <c r="N68" s="92"/>
      <c r="O68" s="92"/>
      <c r="P68" s="99"/>
      <c r="Q68" s="92"/>
      <c r="R68" s="92"/>
      <c r="S68" s="99"/>
      <c r="T68" s="92"/>
      <c r="U68" s="92"/>
      <c r="V68" s="93"/>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thickBo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91"/>
      <c r="F72" s="92"/>
      <c r="G72" s="92"/>
      <c r="H72" s="92"/>
      <c r="I72" s="92"/>
      <c r="J72" s="92"/>
      <c r="K72" s="92"/>
      <c r="L72" s="92"/>
      <c r="M72" s="92"/>
      <c r="N72" s="92"/>
      <c r="O72" s="92"/>
      <c r="P72" s="99"/>
      <c r="Q72" s="92"/>
      <c r="R72" s="92"/>
      <c r="S72" s="99"/>
      <c r="T72" s="92"/>
      <c r="U72" s="92"/>
      <c r="V72" s="93"/>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thickBo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91"/>
      <c r="F76" s="92"/>
      <c r="G76" s="92"/>
      <c r="H76" s="92"/>
      <c r="I76" s="92"/>
      <c r="J76" s="92"/>
      <c r="K76" s="92"/>
      <c r="L76" s="92"/>
      <c r="M76" s="92"/>
      <c r="N76" s="92"/>
      <c r="O76" s="92"/>
      <c r="P76" s="99"/>
      <c r="Q76" s="92"/>
      <c r="R76" s="92"/>
      <c r="S76" s="99"/>
      <c r="T76" s="92"/>
      <c r="U76" s="92"/>
      <c r="V76" s="93"/>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thickBo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91"/>
      <c r="F80" s="92"/>
      <c r="G80" s="92"/>
      <c r="H80" s="92"/>
      <c r="I80" s="92"/>
      <c r="J80" s="92"/>
      <c r="K80" s="92"/>
      <c r="L80" s="92"/>
      <c r="M80" s="92"/>
      <c r="N80" s="92"/>
      <c r="O80" s="92"/>
      <c r="P80" s="99"/>
      <c r="Q80" s="92"/>
      <c r="R80" s="92"/>
      <c r="S80" s="99"/>
      <c r="T80" s="92"/>
      <c r="U80" s="92"/>
      <c r="V80" s="93"/>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thickBo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91"/>
      <c r="F84" s="92"/>
      <c r="G84" s="92"/>
      <c r="H84" s="92"/>
      <c r="I84" s="92"/>
      <c r="J84" s="92"/>
      <c r="K84" s="92"/>
      <c r="L84" s="92"/>
      <c r="M84" s="92"/>
      <c r="N84" s="92"/>
      <c r="O84" s="92"/>
      <c r="P84" s="99"/>
      <c r="Q84" s="92"/>
      <c r="R84" s="92"/>
      <c r="S84" s="99"/>
      <c r="T84" s="92"/>
      <c r="U84" s="92"/>
      <c r="V84" s="93"/>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9"/>
      <c r="Q86" s="92"/>
      <c r="R86" s="92"/>
      <c r="S86" s="99"/>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thickBo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91"/>
      <c r="F88" s="92"/>
      <c r="G88" s="92"/>
      <c r="H88" s="92"/>
      <c r="I88" s="92"/>
      <c r="J88" s="92"/>
      <c r="K88" s="92"/>
      <c r="L88" s="92"/>
      <c r="M88" s="92"/>
      <c r="N88" s="92"/>
      <c r="O88" s="92"/>
      <c r="P88" s="99"/>
      <c r="Q88" s="92"/>
      <c r="R88" s="92"/>
      <c r="S88" s="99"/>
      <c r="T88" s="92"/>
      <c r="U88" s="92"/>
      <c r="V88" s="93"/>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9"/>
      <c r="Q90" s="92"/>
      <c r="R90" s="92"/>
      <c r="S90" s="99"/>
      <c r="T90" s="92"/>
      <c r="U90" s="92"/>
      <c r="V90" s="93"/>
      <c r="W90" s="373" t="str">
        <f>IF(E90="","",V90/E90)</f>
        <v/>
      </c>
      <c r="X90" s="311" t="str">
        <f>IF(V90="","",V90)</f>
        <v/>
      </c>
      <c r="Y90" s="488" t="str">
        <f>IF(V90="","",2*ABS(V92-V90)/(V92+V90))</f>
        <v/>
      </c>
      <c r="Z90" s="471"/>
      <c r="AA90" s="82"/>
      <c r="AB90" s="82"/>
      <c r="AC90" s="82"/>
      <c r="AD90" s="82"/>
      <c r="AE90" s="82"/>
    </row>
    <row r="91" spans="1:71" s="187" customFormat="1" ht="30" customHeight="1" thickBo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91"/>
      <c r="F92" s="92"/>
      <c r="G92" s="92"/>
      <c r="H92" s="92"/>
      <c r="I92" s="92"/>
      <c r="J92" s="92"/>
      <c r="K92" s="92"/>
      <c r="L92" s="92"/>
      <c r="M92" s="92"/>
      <c r="N92" s="92"/>
      <c r="O92" s="92"/>
      <c r="P92" s="99"/>
      <c r="Q92" s="92"/>
      <c r="R92" s="92"/>
      <c r="S92" s="99"/>
      <c r="T92" s="92"/>
      <c r="U92" s="92"/>
      <c r="V92" s="93"/>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9"/>
      <c r="Q94" s="92"/>
      <c r="R94" s="92"/>
      <c r="S94" s="99"/>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thickBo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91"/>
      <c r="F96" s="92"/>
      <c r="G96" s="92"/>
      <c r="H96" s="92"/>
      <c r="I96" s="92"/>
      <c r="J96" s="92"/>
      <c r="K96" s="92"/>
      <c r="L96" s="92"/>
      <c r="M96" s="92"/>
      <c r="N96" s="92"/>
      <c r="O96" s="92"/>
      <c r="P96" s="99"/>
      <c r="Q96" s="92"/>
      <c r="R96" s="92"/>
      <c r="S96" s="99"/>
      <c r="T96" s="92"/>
      <c r="U96" s="92"/>
      <c r="V96" s="93"/>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9"/>
      <c r="Q98" s="92"/>
      <c r="R98" s="92"/>
      <c r="S98" s="99"/>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thickBo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91"/>
      <c r="F100" s="92"/>
      <c r="G100" s="92"/>
      <c r="H100" s="92"/>
      <c r="I100" s="92"/>
      <c r="J100" s="92"/>
      <c r="K100" s="92"/>
      <c r="L100" s="92"/>
      <c r="M100" s="92"/>
      <c r="N100" s="92"/>
      <c r="O100" s="92"/>
      <c r="P100" s="99"/>
      <c r="Q100" s="92"/>
      <c r="R100" s="92"/>
      <c r="S100" s="99"/>
      <c r="T100" s="92"/>
      <c r="U100" s="92"/>
      <c r="V100" s="93"/>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1.2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ht="30" customHeigh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ht="30" customHeigh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ht="30" customHeigh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ht="30" customHeigh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ht="30" customHeigh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s="187" customFormat="1">
      <c r="I183" s="322"/>
      <c r="J183" s="322"/>
      <c r="K183" s="82"/>
      <c r="L183" s="82"/>
      <c r="M183" s="82"/>
      <c r="N183" s="82"/>
      <c r="O183" s="82"/>
      <c r="P183" s="82"/>
      <c r="Q183" s="82"/>
      <c r="R183" s="82"/>
      <c r="S183" s="82"/>
      <c r="T183" s="82"/>
      <c r="U183" s="82"/>
      <c r="V183" s="82"/>
      <c r="W183" s="82"/>
      <c r="X183" s="82"/>
      <c r="Y183" s="82"/>
      <c r="Z183" s="82"/>
      <c r="AA183" s="82"/>
      <c r="AB183" s="82"/>
      <c r="AC183" s="82"/>
      <c r="AD183" s="82"/>
    </row>
    <row r="184" spans="9:30" s="187" customFormat="1">
      <c r="I184" s="322"/>
      <c r="J184" s="322"/>
      <c r="K184" s="82"/>
      <c r="L184" s="82"/>
      <c r="M184" s="82"/>
      <c r="N184" s="82"/>
      <c r="O184" s="82"/>
      <c r="P184" s="82"/>
      <c r="Q184" s="82"/>
      <c r="R184" s="82"/>
      <c r="S184" s="82"/>
      <c r="T184" s="82"/>
      <c r="U184" s="82"/>
      <c r="V184" s="82"/>
      <c r="W184" s="82"/>
      <c r="X184" s="82"/>
      <c r="Y184" s="82"/>
      <c r="Z184" s="82"/>
      <c r="AA184" s="82"/>
      <c r="AB184" s="82"/>
      <c r="AC184" s="82"/>
      <c r="AD184" s="82"/>
    </row>
    <row r="185" spans="9:30" s="187" customFormat="1">
      <c r="I185" s="322"/>
      <c r="J185" s="322"/>
      <c r="K185" s="82"/>
      <c r="L185" s="82"/>
      <c r="M185" s="82"/>
      <c r="N185" s="82"/>
      <c r="O185" s="82"/>
      <c r="P185" s="82"/>
      <c r="Q185" s="82"/>
      <c r="R185" s="82"/>
      <c r="S185" s="82"/>
      <c r="T185" s="82"/>
      <c r="U185" s="82"/>
      <c r="V185" s="82"/>
      <c r="W185" s="82"/>
      <c r="X185" s="82"/>
      <c r="Y185" s="82"/>
      <c r="Z185" s="82"/>
      <c r="AA185" s="82"/>
      <c r="AB185" s="82"/>
      <c r="AC185" s="82"/>
      <c r="AD185" s="82"/>
    </row>
    <row r="186" spans="9:30" s="187" customFormat="1">
      <c r="I186" s="322"/>
      <c r="J186" s="322"/>
      <c r="K186" s="82"/>
      <c r="L186" s="82"/>
      <c r="M186" s="82"/>
      <c r="N186" s="82"/>
      <c r="O186" s="82"/>
      <c r="P186" s="82"/>
      <c r="Q186" s="82"/>
      <c r="R186" s="82"/>
      <c r="S186" s="82"/>
      <c r="T186" s="82"/>
      <c r="U186" s="82"/>
      <c r="V186" s="82"/>
      <c r="W186" s="82"/>
      <c r="X186" s="82"/>
      <c r="Y186" s="82"/>
      <c r="Z186" s="82"/>
      <c r="AA186" s="82"/>
      <c r="AB186" s="82"/>
      <c r="AC186" s="82"/>
      <c r="AD186" s="82"/>
    </row>
    <row r="187" spans="9:30" s="187" customFormat="1">
      <c r="I187" s="322"/>
      <c r="J187" s="322"/>
      <c r="K187" s="82"/>
      <c r="L187" s="82"/>
      <c r="M187" s="82"/>
      <c r="N187" s="82"/>
      <c r="O187" s="82"/>
      <c r="P187" s="82"/>
      <c r="Q187" s="82"/>
      <c r="R187" s="82"/>
      <c r="S187" s="82"/>
      <c r="T187" s="82"/>
      <c r="U187" s="82"/>
      <c r="V187" s="82"/>
      <c r="W187" s="82"/>
      <c r="X187" s="82"/>
      <c r="Y187" s="82"/>
      <c r="Z187" s="82"/>
      <c r="AA187" s="82"/>
      <c r="AB187" s="82"/>
      <c r="AC187" s="82"/>
      <c r="AD187" s="82"/>
    </row>
    <row r="188" spans="9:30" s="187" customFormat="1">
      <c r="I188" s="322"/>
      <c r="J188" s="322"/>
      <c r="K188" s="82"/>
      <c r="L188" s="82"/>
      <c r="M188" s="82"/>
      <c r="N188" s="82"/>
      <c r="O188" s="82"/>
      <c r="P188" s="82"/>
      <c r="Q188" s="82"/>
      <c r="R188" s="82"/>
      <c r="S188" s="82"/>
      <c r="T188" s="82"/>
      <c r="U188" s="82"/>
      <c r="V188" s="82"/>
      <c r="W188" s="82"/>
      <c r="X188" s="82"/>
      <c r="Y188" s="82"/>
      <c r="Z188" s="82"/>
      <c r="AA188" s="82"/>
      <c r="AB188" s="82"/>
      <c r="AC188" s="82"/>
      <c r="AD188" s="82"/>
    </row>
    <row r="189" spans="9:30" s="187" customFormat="1">
      <c r="I189" s="322"/>
      <c r="J189" s="322"/>
      <c r="K189" s="82"/>
      <c r="L189" s="82"/>
      <c r="M189" s="82"/>
      <c r="N189" s="82"/>
      <c r="O189" s="82"/>
      <c r="P189" s="82"/>
      <c r="Q189" s="82"/>
      <c r="R189" s="82"/>
      <c r="S189" s="82"/>
      <c r="T189" s="82"/>
      <c r="U189" s="82"/>
      <c r="V189" s="82"/>
      <c r="W189" s="82"/>
      <c r="X189" s="82"/>
      <c r="Y189" s="82"/>
      <c r="Z189" s="82"/>
      <c r="AA189" s="82"/>
      <c r="AB189" s="82"/>
      <c r="AC189" s="82"/>
      <c r="AD189" s="82"/>
    </row>
    <row r="190" spans="9:30" s="187" customFormat="1">
      <c r="I190" s="322"/>
      <c r="J190" s="322"/>
      <c r="K190" s="82"/>
      <c r="L190" s="82"/>
      <c r="M190" s="82"/>
      <c r="N190" s="82"/>
      <c r="O190" s="82"/>
      <c r="P190" s="82"/>
      <c r="Q190" s="82"/>
      <c r="R190" s="82"/>
      <c r="S190" s="82"/>
      <c r="T190" s="82"/>
      <c r="U190" s="82"/>
      <c r="V190" s="82"/>
      <c r="W190" s="82"/>
      <c r="X190" s="82"/>
      <c r="Y190" s="82"/>
      <c r="Z190" s="82"/>
      <c r="AA190" s="82"/>
      <c r="AB190" s="82"/>
      <c r="AC190" s="82"/>
      <c r="AD190" s="82"/>
    </row>
    <row r="191" spans="9:30" s="187" customFormat="1">
      <c r="I191" s="322"/>
      <c r="J191" s="322"/>
      <c r="K191" s="82"/>
      <c r="L191" s="82"/>
      <c r="M191" s="82"/>
      <c r="N191" s="82"/>
      <c r="O191" s="82"/>
      <c r="P191" s="82"/>
      <c r="Q191" s="82"/>
      <c r="R191" s="82"/>
      <c r="S191" s="82"/>
      <c r="T191" s="82"/>
      <c r="U191" s="82"/>
      <c r="V191" s="82"/>
      <c r="W191" s="82"/>
      <c r="X191" s="82"/>
      <c r="Y191" s="82"/>
      <c r="Z191" s="82"/>
      <c r="AA191" s="82"/>
      <c r="AB191" s="82"/>
      <c r="AC191" s="82"/>
      <c r="AD191" s="82"/>
    </row>
    <row r="192" spans="9:30" s="187" customFormat="1">
      <c r="I192" s="322"/>
      <c r="J192" s="322"/>
      <c r="K192" s="82"/>
      <c r="L192" s="82"/>
      <c r="M192" s="82"/>
      <c r="N192" s="82"/>
      <c r="O192" s="82"/>
      <c r="P192" s="82"/>
      <c r="Q192" s="82"/>
      <c r="R192" s="82"/>
      <c r="S192" s="82"/>
      <c r="T192" s="82"/>
      <c r="U192" s="82"/>
      <c r="V192" s="82"/>
      <c r="W192" s="82"/>
      <c r="X192" s="82"/>
      <c r="Y192" s="82"/>
      <c r="Z192" s="82"/>
      <c r="AA192" s="82"/>
      <c r="AB192" s="82"/>
      <c r="AC192" s="82"/>
      <c r="AD192" s="82"/>
    </row>
    <row r="193" spans="9:60" s="187" customFormat="1">
      <c r="I193" s="322"/>
      <c r="J193" s="322"/>
      <c r="K193" s="82"/>
      <c r="L193" s="82"/>
      <c r="M193" s="82"/>
      <c r="N193" s="82"/>
      <c r="O193" s="82"/>
      <c r="P193" s="82"/>
      <c r="Q193" s="82"/>
      <c r="R193" s="82"/>
      <c r="S193" s="82"/>
      <c r="T193" s="82"/>
      <c r="U193" s="82"/>
      <c r="V193" s="82"/>
      <c r="W193" s="82"/>
      <c r="X193" s="82"/>
      <c r="Y193" s="82"/>
      <c r="Z193" s="82"/>
      <c r="AA193" s="82"/>
      <c r="AB193" s="82"/>
      <c r="AC193" s="82"/>
      <c r="AD193" s="82"/>
    </row>
    <row r="194" spans="9:60" s="187" customFormat="1">
      <c r="I194" s="322"/>
      <c r="J194" s="322"/>
      <c r="K194" s="82"/>
      <c r="L194" s="82"/>
      <c r="M194" s="82"/>
      <c r="N194" s="82"/>
      <c r="O194" s="82"/>
      <c r="P194" s="82"/>
      <c r="Q194" s="82"/>
      <c r="R194" s="82"/>
      <c r="S194" s="82"/>
      <c r="T194" s="82"/>
      <c r="U194" s="82"/>
      <c r="V194" s="82"/>
      <c r="W194" s="82"/>
      <c r="X194" s="82"/>
      <c r="Y194" s="82"/>
      <c r="Z194" s="82"/>
      <c r="AA194" s="82"/>
      <c r="AB194" s="82"/>
      <c r="AC194" s="82"/>
      <c r="AD194" s="82"/>
    </row>
    <row r="195" spans="9:60" s="187" customFormat="1">
      <c r="I195" s="322"/>
      <c r="J195" s="322"/>
      <c r="K195" s="82"/>
      <c r="L195" s="82"/>
      <c r="M195" s="82"/>
      <c r="N195" s="82"/>
      <c r="O195" s="82"/>
      <c r="P195" s="82"/>
      <c r="Q195" s="82"/>
      <c r="R195" s="82"/>
      <c r="S195" s="82"/>
      <c r="T195" s="82"/>
      <c r="U195" s="82"/>
      <c r="V195" s="82"/>
      <c r="W195" s="82"/>
      <c r="X195" s="82"/>
      <c r="Y195" s="82"/>
      <c r="Z195" s="82"/>
      <c r="AA195" s="82"/>
      <c r="AB195" s="82"/>
      <c r="AC195" s="82"/>
      <c r="AD195" s="82"/>
    </row>
    <row r="196" spans="9:60" s="187" customFormat="1">
      <c r="I196" s="322"/>
      <c r="J196" s="322"/>
      <c r="K196" s="82"/>
      <c r="L196" s="82"/>
      <c r="M196" s="82"/>
      <c r="N196" s="82"/>
      <c r="O196" s="82"/>
      <c r="P196" s="82"/>
      <c r="Q196" s="82"/>
      <c r="R196" s="82"/>
      <c r="S196" s="82"/>
      <c r="T196" s="82"/>
      <c r="U196" s="82"/>
      <c r="V196" s="82"/>
      <c r="W196" s="82"/>
      <c r="X196" s="82"/>
      <c r="Y196" s="82"/>
      <c r="Z196" s="82"/>
      <c r="AA196" s="82"/>
      <c r="AB196" s="82"/>
      <c r="AC196" s="82"/>
      <c r="AD196" s="82"/>
      <c r="AV196" s="194"/>
      <c r="AW196" s="194"/>
      <c r="AX196" s="194"/>
      <c r="AY196" s="194"/>
      <c r="AZ196" s="194"/>
      <c r="BA196" s="194"/>
      <c r="BB196" s="194"/>
      <c r="BC196" s="194"/>
      <c r="BD196" s="194"/>
      <c r="BE196" s="194"/>
      <c r="BF196" s="194"/>
      <c r="BG196" s="194"/>
      <c r="BH196" s="194"/>
    </row>
    <row r="197" spans="9:60" s="187" customFormat="1">
      <c r="I197" s="322"/>
      <c r="J197" s="322"/>
      <c r="K197" s="82"/>
      <c r="L197" s="82"/>
      <c r="M197" s="82"/>
      <c r="N197" s="82"/>
      <c r="O197" s="82"/>
      <c r="P197" s="82"/>
      <c r="Q197" s="82"/>
      <c r="R197" s="82"/>
      <c r="S197" s="82"/>
      <c r="T197" s="82"/>
      <c r="U197" s="82"/>
      <c r="V197" s="82"/>
      <c r="W197" s="82"/>
      <c r="X197" s="82"/>
      <c r="Y197" s="82"/>
      <c r="Z197" s="82"/>
      <c r="AA197" s="82"/>
      <c r="AB197" s="82"/>
      <c r="AC197" s="82"/>
      <c r="AD197" s="82"/>
    </row>
    <row r="198" spans="9:60" s="187" customFormat="1">
      <c r="I198" s="322"/>
      <c r="J198" s="322"/>
      <c r="K198" s="82"/>
      <c r="L198" s="82"/>
      <c r="M198" s="82"/>
      <c r="N198" s="82"/>
      <c r="O198" s="82"/>
      <c r="P198" s="82"/>
      <c r="Q198" s="82"/>
      <c r="R198" s="82"/>
      <c r="S198" s="82"/>
      <c r="T198" s="82"/>
      <c r="U198" s="82"/>
      <c r="V198" s="82"/>
      <c r="W198" s="82"/>
      <c r="X198" s="82"/>
      <c r="Y198" s="82"/>
      <c r="Z198" s="82"/>
      <c r="AA198" s="82"/>
      <c r="AB198" s="82"/>
      <c r="AC198" s="82"/>
      <c r="AD198" s="82"/>
    </row>
    <row r="199" spans="9:60" s="187" customFormat="1">
      <c r="I199" s="322"/>
      <c r="J199" s="322"/>
      <c r="K199" s="82"/>
      <c r="L199" s="82"/>
      <c r="M199" s="82"/>
      <c r="N199" s="82"/>
      <c r="O199" s="82"/>
      <c r="P199" s="82"/>
      <c r="Q199" s="82"/>
      <c r="R199" s="82"/>
      <c r="S199" s="82"/>
      <c r="T199" s="82"/>
      <c r="U199" s="82"/>
      <c r="V199" s="82"/>
      <c r="W199" s="82"/>
      <c r="X199" s="82"/>
      <c r="Y199" s="82"/>
      <c r="Z199" s="82"/>
      <c r="AA199" s="82"/>
      <c r="AB199" s="82"/>
      <c r="AC199" s="82"/>
      <c r="AD199" s="82"/>
    </row>
    <row r="200" spans="9:60" s="187" customFormat="1">
      <c r="I200" s="322"/>
      <c r="J200" s="322"/>
      <c r="K200" s="82"/>
      <c r="L200" s="82"/>
      <c r="M200" s="82"/>
      <c r="N200" s="82"/>
      <c r="O200" s="82"/>
      <c r="P200" s="82"/>
      <c r="Q200" s="82"/>
      <c r="R200" s="82"/>
      <c r="S200" s="82"/>
      <c r="T200" s="82"/>
      <c r="U200" s="82"/>
      <c r="V200" s="82"/>
      <c r="W200" s="82"/>
      <c r="X200" s="82"/>
      <c r="Y200" s="82"/>
      <c r="Z200" s="82"/>
      <c r="AA200" s="82"/>
      <c r="AB200" s="82"/>
      <c r="AC200" s="82"/>
      <c r="AD200" s="82"/>
      <c r="AV200" s="82"/>
      <c r="AW200" s="82"/>
      <c r="AX200" s="82"/>
      <c r="AY200" s="82"/>
      <c r="AZ200" s="82"/>
      <c r="BA200" s="82"/>
      <c r="BB200" s="82"/>
      <c r="BC200" s="82"/>
      <c r="BD200" s="82"/>
    </row>
    <row r="201" spans="9:60" s="187" customFormat="1">
      <c r="I201" s="322"/>
      <c r="J201" s="322"/>
      <c r="K201" s="82"/>
      <c r="L201" s="82"/>
      <c r="M201" s="82"/>
      <c r="N201" s="82"/>
      <c r="O201" s="82"/>
      <c r="P201" s="82"/>
      <c r="Q201" s="82"/>
      <c r="R201" s="82"/>
      <c r="S201" s="82"/>
      <c r="T201" s="82"/>
      <c r="U201" s="82"/>
      <c r="V201" s="82"/>
      <c r="W201" s="82"/>
      <c r="X201" s="82"/>
      <c r="Y201" s="82"/>
      <c r="Z201" s="82"/>
      <c r="AA201" s="82"/>
      <c r="AB201" s="82"/>
      <c r="AC201" s="82"/>
      <c r="AD201" s="82"/>
      <c r="BA201" s="82"/>
      <c r="BB201" s="82"/>
      <c r="BC201" s="82"/>
      <c r="BD201" s="82"/>
      <c r="BE201" s="82"/>
      <c r="BF201" s="82"/>
    </row>
    <row r="202" spans="9:60" s="187" customFormat="1">
      <c r="I202" s="322"/>
      <c r="J202" s="322"/>
      <c r="K202" s="82"/>
      <c r="L202" s="82"/>
      <c r="M202" s="82"/>
      <c r="N202" s="82"/>
      <c r="O202" s="82"/>
      <c r="P202" s="82"/>
      <c r="Q202" s="82"/>
      <c r="R202" s="82"/>
      <c r="S202" s="82"/>
      <c r="T202" s="82"/>
      <c r="U202" s="82"/>
      <c r="V202" s="82"/>
      <c r="W202" s="82"/>
      <c r="X202" s="82"/>
      <c r="Y202" s="82"/>
      <c r="Z202" s="82"/>
      <c r="AA202" s="82"/>
      <c r="AB202" s="82"/>
      <c r="AC202" s="82"/>
      <c r="AD202" s="82"/>
    </row>
    <row r="203" spans="9:60" s="187" customFormat="1">
      <c r="I203" s="322"/>
      <c r="J203" s="322"/>
      <c r="K203" s="82"/>
      <c r="L203" s="82"/>
      <c r="M203" s="82"/>
      <c r="N203" s="82"/>
      <c r="O203" s="82"/>
      <c r="P203" s="82"/>
      <c r="Q203" s="82"/>
      <c r="R203" s="82"/>
      <c r="S203" s="82"/>
      <c r="T203" s="82"/>
      <c r="U203" s="82"/>
      <c r="V203" s="82"/>
      <c r="W203" s="82"/>
      <c r="X203" s="82"/>
      <c r="Y203" s="82"/>
      <c r="Z203" s="82"/>
      <c r="AA203" s="82"/>
      <c r="AB203" s="82"/>
      <c r="AC203" s="82"/>
      <c r="AD203" s="82"/>
    </row>
    <row r="204" spans="9:60" s="187" customFormat="1">
      <c r="I204" s="322"/>
      <c r="J204" s="322"/>
      <c r="K204" s="82"/>
      <c r="L204" s="82"/>
      <c r="M204" s="82"/>
      <c r="N204" s="82"/>
      <c r="O204" s="82"/>
      <c r="P204" s="82"/>
      <c r="Q204" s="82"/>
      <c r="R204" s="82"/>
      <c r="S204" s="82"/>
      <c r="T204" s="82"/>
      <c r="U204" s="82"/>
      <c r="V204" s="82"/>
      <c r="W204" s="82"/>
      <c r="X204" s="82"/>
      <c r="Y204" s="82"/>
      <c r="Z204" s="82"/>
      <c r="AA204" s="82"/>
      <c r="AB204" s="82"/>
      <c r="AC204" s="82"/>
      <c r="AD204" s="82"/>
    </row>
    <row r="205" spans="9:60" s="187" customFormat="1">
      <c r="I205" s="322"/>
      <c r="J205" s="322"/>
      <c r="K205" s="82"/>
      <c r="L205" s="82"/>
      <c r="M205" s="82"/>
      <c r="N205" s="82"/>
      <c r="O205" s="82"/>
      <c r="P205" s="82"/>
      <c r="Q205" s="82"/>
      <c r="R205" s="82"/>
      <c r="S205" s="82"/>
      <c r="T205" s="82"/>
      <c r="U205" s="82"/>
      <c r="V205" s="82"/>
      <c r="W205" s="82"/>
      <c r="X205" s="82"/>
      <c r="Y205" s="82"/>
      <c r="Z205" s="82"/>
      <c r="AA205" s="82"/>
      <c r="AB205" s="82"/>
      <c r="AC205" s="82"/>
      <c r="AD205" s="82"/>
    </row>
    <row r="206" spans="9:60" s="187" customFormat="1">
      <c r="I206" s="322"/>
      <c r="J206" s="322"/>
      <c r="K206" s="82"/>
      <c r="L206" s="82"/>
      <c r="M206" s="82"/>
      <c r="N206" s="82"/>
      <c r="O206" s="82"/>
      <c r="P206" s="82"/>
      <c r="Q206" s="82"/>
      <c r="R206" s="82"/>
      <c r="S206" s="82"/>
      <c r="T206" s="82"/>
      <c r="U206" s="82"/>
      <c r="V206" s="82"/>
      <c r="W206" s="82"/>
      <c r="X206" s="82"/>
      <c r="Y206" s="82"/>
      <c r="Z206" s="82"/>
      <c r="AA206" s="82"/>
      <c r="AB206" s="82"/>
      <c r="AC206" s="82"/>
      <c r="AD206" s="82"/>
    </row>
    <row r="207" spans="9:60" s="187" customFormat="1">
      <c r="I207" s="322"/>
      <c r="J207" s="322"/>
      <c r="K207" s="82"/>
      <c r="L207" s="82"/>
      <c r="M207" s="82"/>
      <c r="N207" s="82"/>
      <c r="O207" s="82"/>
      <c r="P207" s="82"/>
      <c r="Q207" s="82"/>
      <c r="R207" s="82"/>
      <c r="S207" s="82"/>
      <c r="T207" s="82"/>
      <c r="U207" s="82"/>
      <c r="V207" s="82"/>
      <c r="W207" s="82"/>
      <c r="X207" s="82"/>
      <c r="Y207" s="82"/>
      <c r="Z207" s="82"/>
      <c r="AA207" s="82"/>
      <c r="AB207" s="82"/>
      <c r="AC207" s="82"/>
      <c r="AD207" s="82"/>
    </row>
    <row r="208" spans="9:60" s="187" customFormat="1">
      <c r="I208" s="322"/>
      <c r="J208" s="322"/>
      <c r="K208" s="82"/>
      <c r="L208" s="82"/>
      <c r="M208" s="82"/>
      <c r="N208" s="82"/>
      <c r="O208" s="82"/>
      <c r="P208" s="82"/>
      <c r="Q208" s="82"/>
      <c r="R208" s="82"/>
      <c r="S208" s="82"/>
      <c r="T208" s="82"/>
      <c r="U208" s="82"/>
      <c r="V208" s="82"/>
      <c r="W208" s="82"/>
      <c r="X208" s="82"/>
      <c r="Y208" s="82"/>
      <c r="Z208" s="82"/>
      <c r="AA208" s="82"/>
      <c r="AB208" s="82"/>
      <c r="AC208" s="82"/>
      <c r="AD208" s="82"/>
    </row>
    <row r="209" spans="9:30" s="187" customFormat="1">
      <c r="I209" s="322"/>
      <c r="J209" s="322"/>
      <c r="K209" s="82"/>
      <c r="L209" s="82"/>
      <c r="M209" s="82"/>
      <c r="N209" s="82"/>
      <c r="O209" s="82"/>
      <c r="P209" s="82"/>
      <c r="Q209" s="82"/>
      <c r="R209" s="82"/>
      <c r="S209" s="82"/>
      <c r="T209" s="82"/>
      <c r="U209" s="82"/>
      <c r="V209" s="82"/>
      <c r="W209" s="82"/>
      <c r="X209" s="82"/>
      <c r="Y209" s="82"/>
      <c r="Z209" s="82"/>
      <c r="AA209" s="82"/>
      <c r="AB209" s="82"/>
      <c r="AC209" s="82"/>
      <c r="AD209" s="82"/>
    </row>
    <row r="210" spans="9:30" s="187" customFormat="1">
      <c r="I210" s="322"/>
      <c r="J210" s="322"/>
      <c r="K210" s="82"/>
      <c r="L210" s="82"/>
      <c r="M210" s="82"/>
      <c r="N210" s="82"/>
      <c r="O210" s="82"/>
      <c r="P210" s="82"/>
      <c r="Q210" s="82"/>
      <c r="R210" s="82"/>
      <c r="S210" s="82"/>
      <c r="T210" s="82"/>
      <c r="U210" s="82"/>
      <c r="V210" s="82"/>
      <c r="W210" s="82"/>
      <c r="X210" s="82"/>
      <c r="Y210" s="82"/>
      <c r="Z210" s="82"/>
      <c r="AA210" s="82"/>
      <c r="AB210" s="82"/>
      <c r="AC210" s="82"/>
      <c r="AD210" s="82"/>
    </row>
    <row r="211" spans="9:30" s="187" customFormat="1">
      <c r="I211" s="322"/>
      <c r="J211" s="322"/>
      <c r="K211" s="82"/>
      <c r="L211" s="82"/>
      <c r="M211" s="82"/>
      <c r="N211" s="82"/>
      <c r="O211" s="82"/>
      <c r="P211" s="82"/>
      <c r="Q211" s="82"/>
      <c r="R211" s="82"/>
      <c r="S211" s="82"/>
      <c r="T211" s="82"/>
      <c r="U211" s="82"/>
      <c r="V211" s="82"/>
      <c r="W211" s="82"/>
      <c r="X211" s="82"/>
      <c r="Y211" s="82"/>
      <c r="Z211" s="82"/>
      <c r="AA211" s="82"/>
      <c r="AB211" s="82"/>
      <c r="AC211" s="82"/>
      <c r="AD211" s="82"/>
    </row>
    <row r="212" spans="9:30" s="187" customFormat="1">
      <c r="I212" s="322"/>
      <c r="J212" s="322"/>
      <c r="K212" s="82"/>
      <c r="L212" s="82"/>
      <c r="M212" s="82"/>
      <c r="N212" s="82"/>
      <c r="O212" s="82"/>
      <c r="P212" s="82"/>
      <c r="Q212" s="82"/>
      <c r="R212" s="82"/>
      <c r="S212" s="82"/>
      <c r="T212" s="82"/>
      <c r="U212" s="82"/>
      <c r="V212" s="82"/>
      <c r="W212" s="82"/>
      <c r="X212" s="82"/>
      <c r="Y212" s="82"/>
      <c r="Z212" s="82"/>
      <c r="AA212" s="82"/>
      <c r="AB212" s="82"/>
      <c r="AC212" s="82"/>
      <c r="AD212" s="82"/>
    </row>
    <row r="213" spans="9:30" s="187" customFormat="1">
      <c r="I213" s="322"/>
      <c r="J213" s="322"/>
      <c r="K213" s="82"/>
      <c r="L213" s="82"/>
      <c r="M213" s="82"/>
      <c r="N213" s="82"/>
      <c r="O213" s="82"/>
      <c r="P213" s="82"/>
      <c r="Q213" s="82"/>
      <c r="R213" s="82"/>
      <c r="S213" s="82"/>
      <c r="T213" s="82"/>
      <c r="U213" s="82"/>
      <c r="V213" s="82"/>
      <c r="W213" s="82"/>
      <c r="X213" s="82"/>
      <c r="Y213" s="82"/>
      <c r="Z213" s="82"/>
      <c r="AA213" s="82"/>
      <c r="AB213" s="82"/>
      <c r="AC213" s="82"/>
      <c r="AD213" s="82"/>
    </row>
    <row r="214" spans="9:30" s="187" customFormat="1">
      <c r="I214" s="322"/>
      <c r="J214" s="322"/>
      <c r="K214" s="82"/>
      <c r="L214" s="82"/>
      <c r="M214" s="82"/>
      <c r="N214" s="82"/>
      <c r="O214" s="82"/>
      <c r="P214" s="82"/>
      <c r="Q214" s="82"/>
      <c r="R214" s="82"/>
      <c r="S214" s="82"/>
      <c r="T214" s="82"/>
      <c r="U214" s="82"/>
      <c r="V214" s="82"/>
      <c r="W214" s="82"/>
      <c r="X214" s="82"/>
      <c r="Y214" s="82"/>
      <c r="Z214" s="82"/>
      <c r="AA214" s="82"/>
      <c r="AB214" s="82"/>
      <c r="AC214" s="82"/>
      <c r="AD214" s="82"/>
    </row>
    <row r="215" spans="9:30" s="187" customFormat="1">
      <c r="I215" s="322"/>
      <c r="J215" s="322"/>
      <c r="K215" s="82"/>
      <c r="L215" s="82"/>
      <c r="M215" s="82"/>
      <c r="N215" s="82"/>
      <c r="O215" s="82"/>
      <c r="P215" s="82"/>
      <c r="Q215" s="82"/>
      <c r="R215" s="82"/>
      <c r="S215" s="82"/>
      <c r="T215" s="82"/>
      <c r="U215" s="82"/>
      <c r="V215" s="82"/>
      <c r="W215" s="82"/>
      <c r="X215" s="82"/>
      <c r="Y215" s="82"/>
      <c r="Z215" s="82"/>
      <c r="AA215" s="82"/>
      <c r="AB215" s="82"/>
      <c r="AC215" s="82"/>
      <c r="AD215" s="82"/>
    </row>
    <row r="216" spans="9:30" s="187" customFormat="1">
      <c r="I216" s="322"/>
      <c r="J216" s="322"/>
      <c r="K216" s="82"/>
      <c r="L216" s="82"/>
      <c r="M216" s="82"/>
      <c r="N216" s="82"/>
      <c r="O216" s="82"/>
      <c r="P216" s="82"/>
      <c r="Q216" s="82"/>
      <c r="R216" s="82"/>
      <c r="S216" s="82"/>
      <c r="T216" s="82"/>
      <c r="U216" s="82"/>
      <c r="V216" s="82"/>
      <c r="W216" s="82"/>
      <c r="X216" s="82"/>
      <c r="Y216" s="82"/>
      <c r="Z216" s="82"/>
      <c r="AA216" s="82"/>
      <c r="AB216" s="82"/>
      <c r="AC216" s="82"/>
      <c r="AD216" s="82"/>
    </row>
    <row r="217" spans="9:30" s="187" customFormat="1">
      <c r="I217" s="322"/>
      <c r="J217" s="322"/>
      <c r="K217" s="82"/>
      <c r="L217" s="82"/>
      <c r="M217" s="82"/>
      <c r="N217" s="82"/>
      <c r="O217" s="82"/>
      <c r="P217" s="82"/>
      <c r="Q217" s="82"/>
      <c r="R217" s="82"/>
      <c r="S217" s="82"/>
      <c r="T217" s="82"/>
      <c r="U217" s="82"/>
      <c r="V217" s="82"/>
      <c r="W217" s="82"/>
      <c r="X217" s="82"/>
      <c r="Y217" s="82"/>
      <c r="Z217" s="82"/>
      <c r="AA217" s="82"/>
      <c r="AB217" s="82"/>
      <c r="AC217" s="82"/>
      <c r="AD217" s="82"/>
    </row>
    <row r="218" spans="9:30" s="187" customFormat="1">
      <c r="I218" s="322"/>
      <c r="J218" s="322"/>
      <c r="K218" s="82"/>
      <c r="L218" s="82"/>
      <c r="M218" s="82"/>
      <c r="N218" s="82"/>
      <c r="O218" s="82"/>
      <c r="P218" s="82"/>
      <c r="Q218" s="82"/>
      <c r="R218" s="82"/>
      <c r="S218" s="82"/>
      <c r="T218" s="82"/>
      <c r="U218" s="82"/>
      <c r="V218" s="82"/>
      <c r="W218" s="82"/>
      <c r="X218" s="82"/>
      <c r="Y218" s="82"/>
      <c r="Z218" s="82"/>
      <c r="AA218" s="82"/>
      <c r="AB218" s="82"/>
      <c r="AC218" s="82"/>
      <c r="AD218" s="82"/>
    </row>
    <row r="219" spans="9:30" s="187" customFormat="1">
      <c r="I219" s="322"/>
      <c r="J219" s="322"/>
      <c r="K219" s="82"/>
      <c r="L219" s="82"/>
      <c r="M219" s="82"/>
      <c r="N219" s="82"/>
      <c r="O219" s="82"/>
      <c r="P219" s="82"/>
      <c r="Q219" s="82"/>
      <c r="R219" s="82"/>
      <c r="S219" s="82"/>
      <c r="T219" s="82"/>
      <c r="U219" s="82"/>
      <c r="V219" s="82"/>
      <c r="W219" s="82"/>
      <c r="X219" s="82"/>
      <c r="Y219" s="82"/>
      <c r="Z219" s="82"/>
      <c r="AA219" s="82"/>
      <c r="AB219" s="82"/>
      <c r="AC219" s="82"/>
      <c r="AD219" s="82"/>
    </row>
    <row r="220" spans="9:30" s="187" customFormat="1">
      <c r="I220" s="322"/>
      <c r="J220" s="322"/>
      <c r="K220" s="82"/>
      <c r="L220" s="82"/>
      <c r="M220" s="82"/>
      <c r="N220" s="82"/>
      <c r="O220" s="82"/>
      <c r="P220" s="82"/>
      <c r="Q220" s="82"/>
      <c r="R220" s="82"/>
      <c r="S220" s="82"/>
      <c r="T220" s="82"/>
      <c r="U220" s="82"/>
      <c r="V220" s="82"/>
      <c r="W220" s="82"/>
      <c r="X220" s="82"/>
      <c r="Y220" s="82"/>
      <c r="Z220" s="82"/>
      <c r="AA220" s="82"/>
      <c r="AB220" s="82"/>
      <c r="AC220" s="82"/>
      <c r="AD220" s="82"/>
    </row>
    <row r="221" spans="9:30" s="187" customFormat="1">
      <c r="I221" s="322"/>
      <c r="J221" s="322"/>
      <c r="K221" s="82"/>
      <c r="L221" s="82"/>
      <c r="M221" s="82"/>
      <c r="N221" s="82"/>
      <c r="O221" s="82"/>
      <c r="P221" s="82"/>
      <c r="Q221" s="82"/>
      <c r="R221" s="82"/>
      <c r="S221" s="82"/>
      <c r="T221" s="82"/>
      <c r="U221" s="82"/>
      <c r="V221" s="82"/>
      <c r="W221" s="82"/>
      <c r="X221" s="82"/>
      <c r="Y221" s="82"/>
      <c r="Z221" s="82"/>
      <c r="AA221" s="82"/>
      <c r="AB221" s="82"/>
      <c r="AC221" s="82"/>
      <c r="AD221" s="82"/>
    </row>
    <row r="222" spans="9:30" s="187" customFormat="1">
      <c r="I222" s="322"/>
      <c r="J222" s="322"/>
      <c r="K222" s="82"/>
      <c r="L222" s="82"/>
      <c r="M222" s="82"/>
      <c r="N222" s="82"/>
      <c r="O222" s="82"/>
      <c r="P222" s="82"/>
      <c r="Q222" s="82"/>
      <c r="R222" s="82"/>
      <c r="S222" s="82"/>
      <c r="T222" s="82"/>
      <c r="U222" s="82"/>
      <c r="V222" s="82"/>
      <c r="W222" s="82"/>
      <c r="X222" s="82"/>
      <c r="Y222" s="82"/>
      <c r="Z222" s="82"/>
      <c r="AA222" s="82"/>
      <c r="AB222" s="82"/>
      <c r="AC222" s="82"/>
      <c r="AD222" s="82"/>
    </row>
    <row r="223" spans="9:30" s="187" customFormat="1">
      <c r="I223" s="322"/>
      <c r="J223" s="322"/>
      <c r="K223" s="82"/>
      <c r="L223" s="82"/>
      <c r="M223" s="82"/>
      <c r="N223" s="82"/>
      <c r="O223" s="82"/>
      <c r="P223" s="82"/>
      <c r="Q223" s="82"/>
      <c r="R223" s="82"/>
      <c r="S223" s="82"/>
      <c r="T223" s="82"/>
      <c r="U223" s="82"/>
      <c r="V223" s="82"/>
      <c r="W223" s="82"/>
      <c r="X223" s="82"/>
      <c r="Y223" s="82"/>
      <c r="Z223" s="82"/>
      <c r="AA223" s="82"/>
      <c r="AB223" s="82"/>
      <c r="AC223" s="82"/>
      <c r="AD223" s="82"/>
    </row>
    <row r="224" spans="9:30" s="187" customFormat="1">
      <c r="I224" s="322"/>
      <c r="J224" s="322"/>
      <c r="K224" s="82"/>
      <c r="L224" s="82"/>
      <c r="M224" s="82"/>
      <c r="N224" s="82"/>
      <c r="O224" s="82"/>
      <c r="P224" s="82"/>
      <c r="Q224" s="82"/>
      <c r="R224" s="82"/>
      <c r="S224" s="82"/>
      <c r="T224" s="82"/>
      <c r="U224" s="82"/>
      <c r="V224" s="82"/>
      <c r="W224" s="82"/>
      <c r="X224" s="82"/>
      <c r="Y224" s="82"/>
      <c r="Z224" s="82"/>
      <c r="AA224" s="82"/>
      <c r="AB224" s="82"/>
      <c r="AC224" s="82"/>
      <c r="AD224" s="82"/>
    </row>
    <row r="225" spans="9:30" s="187" customFormat="1">
      <c r="I225" s="322"/>
      <c r="J225" s="322"/>
      <c r="K225" s="82"/>
      <c r="L225" s="82"/>
      <c r="M225" s="82"/>
      <c r="N225" s="82"/>
      <c r="O225" s="82"/>
      <c r="P225" s="82"/>
      <c r="Q225" s="82"/>
      <c r="R225" s="82"/>
      <c r="S225" s="82"/>
      <c r="T225" s="82"/>
      <c r="U225" s="82"/>
      <c r="V225" s="82"/>
      <c r="W225" s="82"/>
      <c r="X225" s="82"/>
      <c r="Y225" s="82"/>
      <c r="Z225" s="82"/>
      <c r="AA225" s="82"/>
      <c r="AB225" s="82"/>
      <c r="AC225" s="82"/>
      <c r="AD225" s="82"/>
    </row>
    <row r="226" spans="9:30" s="187" customFormat="1">
      <c r="I226" s="322"/>
      <c r="J226" s="322"/>
      <c r="K226" s="82"/>
      <c r="L226" s="82"/>
      <c r="M226" s="82"/>
      <c r="N226" s="82"/>
      <c r="O226" s="82"/>
      <c r="P226" s="82"/>
      <c r="Q226" s="82"/>
      <c r="R226" s="82"/>
      <c r="S226" s="82"/>
      <c r="T226" s="82"/>
      <c r="U226" s="82"/>
      <c r="V226" s="82"/>
      <c r="W226" s="82"/>
      <c r="X226" s="82"/>
      <c r="Y226" s="82"/>
      <c r="Z226" s="82"/>
      <c r="AA226" s="82"/>
      <c r="AB226" s="82"/>
      <c r="AC226" s="82"/>
      <c r="AD226" s="82"/>
    </row>
    <row r="227" spans="9:30" s="187" customFormat="1">
      <c r="I227" s="322"/>
      <c r="J227" s="322"/>
      <c r="K227" s="82"/>
      <c r="L227" s="82"/>
      <c r="M227" s="82"/>
      <c r="N227" s="82"/>
      <c r="O227" s="82"/>
      <c r="P227" s="82"/>
      <c r="Q227" s="82"/>
      <c r="R227" s="82"/>
      <c r="S227" s="82"/>
      <c r="T227" s="82"/>
      <c r="U227" s="82"/>
      <c r="V227" s="82"/>
      <c r="W227" s="82"/>
      <c r="X227" s="82"/>
      <c r="Y227" s="82"/>
      <c r="Z227" s="82"/>
      <c r="AA227" s="82"/>
      <c r="AB227" s="82"/>
      <c r="AC227" s="82"/>
      <c r="AD227" s="82"/>
    </row>
    <row r="228" spans="9:30" s="187" customFormat="1">
      <c r="I228" s="322"/>
      <c r="J228" s="322"/>
      <c r="K228" s="82"/>
      <c r="L228" s="82"/>
      <c r="M228" s="82"/>
      <c r="N228" s="82"/>
      <c r="O228" s="82"/>
      <c r="P228" s="82"/>
      <c r="Q228" s="82"/>
      <c r="R228" s="82"/>
      <c r="S228" s="82"/>
      <c r="T228" s="82"/>
      <c r="U228" s="82"/>
      <c r="V228" s="82"/>
      <c r="W228" s="82"/>
      <c r="X228" s="82"/>
      <c r="Y228" s="82"/>
      <c r="Z228" s="82"/>
      <c r="AA228" s="82"/>
      <c r="AB228" s="82"/>
      <c r="AC228" s="82"/>
      <c r="AD228" s="82"/>
    </row>
    <row r="229" spans="9:30" s="187" customFormat="1">
      <c r="I229" s="322"/>
      <c r="J229" s="322"/>
      <c r="K229" s="82"/>
      <c r="L229" s="82"/>
      <c r="M229" s="82"/>
      <c r="N229" s="82"/>
      <c r="O229" s="82"/>
      <c r="P229" s="82"/>
      <c r="Q229" s="82"/>
      <c r="R229" s="82"/>
      <c r="S229" s="82"/>
      <c r="T229" s="82"/>
      <c r="U229" s="82"/>
      <c r="V229" s="82"/>
      <c r="W229" s="82"/>
      <c r="X229" s="82"/>
      <c r="Y229" s="82"/>
      <c r="Z229" s="82"/>
      <c r="AA229" s="82"/>
      <c r="AB229" s="82"/>
      <c r="AC229" s="82"/>
      <c r="AD229" s="82"/>
    </row>
    <row r="230" spans="9:30" s="187" customFormat="1">
      <c r="I230" s="322"/>
      <c r="J230" s="322"/>
      <c r="K230" s="82"/>
      <c r="L230" s="82"/>
      <c r="M230" s="82"/>
      <c r="N230" s="82"/>
      <c r="O230" s="82"/>
      <c r="P230" s="82"/>
      <c r="Q230" s="82"/>
      <c r="R230" s="82"/>
      <c r="S230" s="82"/>
      <c r="T230" s="82"/>
      <c r="U230" s="82"/>
      <c r="V230" s="82"/>
      <c r="W230" s="82"/>
      <c r="X230" s="82"/>
      <c r="Y230" s="82"/>
      <c r="Z230" s="82"/>
      <c r="AA230" s="82"/>
      <c r="AB230" s="82"/>
      <c r="AC230" s="82"/>
      <c r="AD230" s="82"/>
    </row>
    <row r="231" spans="9:30" s="187" customFormat="1">
      <c r="I231" s="322"/>
      <c r="J231" s="322"/>
      <c r="K231" s="82"/>
      <c r="L231" s="82"/>
      <c r="M231" s="82"/>
      <c r="N231" s="82"/>
      <c r="O231" s="82"/>
      <c r="P231" s="82"/>
      <c r="Q231" s="82"/>
      <c r="R231" s="82"/>
      <c r="S231" s="82"/>
      <c r="T231" s="82"/>
      <c r="U231" s="82"/>
      <c r="V231" s="82"/>
      <c r="W231" s="82"/>
      <c r="X231" s="82"/>
      <c r="Y231" s="82"/>
      <c r="Z231" s="82"/>
      <c r="AA231" s="82"/>
      <c r="AB231" s="82"/>
      <c r="AC231" s="82"/>
      <c r="AD231" s="82"/>
    </row>
    <row r="232" spans="9:30" s="187" customFormat="1">
      <c r="I232" s="322"/>
      <c r="J232" s="322"/>
      <c r="K232" s="82"/>
      <c r="L232" s="82"/>
      <c r="M232" s="82"/>
      <c r="N232" s="82"/>
      <c r="O232" s="82"/>
      <c r="P232" s="82"/>
      <c r="Q232" s="82"/>
      <c r="R232" s="82"/>
      <c r="S232" s="82"/>
      <c r="T232" s="82"/>
      <c r="U232" s="82"/>
      <c r="V232" s="82"/>
      <c r="W232" s="82"/>
      <c r="X232" s="82"/>
      <c r="Y232" s="82"/>
      <c r="Z232" s="82"/>
      <c r="AA232" s="82"/>
      <c r="AB232" s="82"/>
      <c r="AC232" s="82"/>
      <c r="AD232" s="82"/>
    </row>
    <row r="233" spans="9:30" s="187" customFormat="1">
      <c r="I233" s="322"/>
      <c r="J233" s="322"/>
      <c r="K233" s="82"/>
      <c r="L233" s="82"/>
      <c r="M233" s="82"/>
      <c r="N233" s="82"/>
      <c r="O233" s="82"/>
      <c r="P233" s="82"/>
      <c r="Q233" s="82"/>
      <c r="R233" s="82"/>
      <c r="S233" s="82"/>
      <c r="T233" s="82"/>
      <c r="U233" s="82"/>
      <c r="V233" s="82"/>
      <c r="W233" s="82"/>
      <c r="X233" s="82"/>
      <c r="Y233" s="82"/>
      <c r="Z233" s="82"/>
      <c r="AA233" s="82"/>
      <c r="AB233" s="82"/>
      <c r="AC233" s="82"/>
      <c r="AD233" s="82"/>
    </row>
    <row r="234" spans="9:30" s="187" customFormat="1">
      <c r="I234" s="322"/>
      <c r="J234" s="322"/>
      <c r="K234" s="82"/>
      <c r="L234" s="82"/>
      <c r="M234" s="82"/>
      <c r="N234" s="82"/>
      <c r="O234" s="82"/>
      <c r="P234" s="82"/>
      <c r="Q234" s="82"/>
      <c r="R234" s="82"/>
      <c r="S234" s="82"/>
      <c r="T234" s="82"/>
      <c r="U234" s="82"/>
      <c r="V234" s="82"/>
      <c r="W234" s="82"/>
      <c r="X234" s="82"/>
      <c r="Y234" s="82"/>
      <c r="Z234" s="82"/>
      <c r="AA234" s="82"/>
      <c r="AB234" s="82"/>
      <c r="AC234" s="82"/>
      <c r="AD234" s="82"/>
    </row>
    <row r="235" spans="9:30" s="187" customFormat="1">
      <c r="I235" s="322"/>
      <c r="J235" s="322"/>
      <c r="K235" s="82"/>
      <c r="L235" s="82"/>
      <c r="M235" s="82"/>
      <c r="N235" s="82"/>
      <c r="O235" s="82"/>
      <c r="P235" s="82"/>
      <c r="Q235" s="82"/>
      <c r="R235" s="82"/>
      <c r="S235" s="82"/>
      <c r="T235" s="82"/>
      <c r="U235" s="82"/>
      <c r="V235" s="82"/>
      <c r="W235" s="82"/>
      <c r="X235" s="82"/>
      <c r="Y235" s="82"/>
      <c r="Z235" s="82"/>
      <c r="AA235" s="82"/>
      <c r="AB235" s="82"/>
      <c r="AC235" s="82"/>
      <c r="AD235" s="82"/>
    </row>
    <row r="236" spans="9:30" s="187" customFormat="1">
      <c r="I236" s="322"/>
      <c r="J236" s="322"/>
      <c r="K236" s="82"/>
      <c r="L236" s="82"/>
      <c r="M236" s="82"/>
      <c r="N236" s="82"/>
      <c r="O236" s="82"/>
      <c r="P236" s="82"/>
      <c r="Q236" s="82"/>
      <c r="R236" s="82"/>
      <c r="S236" s="82"/>
      <c r="T236" s="82"/>
      <c r="U236" s="82"/>
      <c r="V236" s="82"/>
      <c r="W236" s="82"/>
      <c r="X236" s="82"/>
      <c r="Y236" s="82"/>
      <c r="Z236" s="82"/>
      <c r="AA236" s="82"/>
      <c r="AB236" s="82"/>
      <c r="AC236" s="82"/>
      <c r="AD236" s="82"/>
    </row>
    <row r="237" spans="9:30" s="187" customFormat="1">
      <c r="I237" s="322"/>
      <c r="J237" s="322"/>
      <c r="K237" s="82"/>
      <c r="L237" s="82"/>
      <c r="M237" s="82"/>
      <c r="N237" s="82"/>
      <c r="O237" s="82"/>
      <c r="P237" s="82"/>
      <c r="Q237" s="82"/>
      <c r="R237" s="82"/>
      <c r="S237" s="82"/>
      <c r="T237" s="82"/>
      <c r="U237" s="82"/>
      <c r="V237" s="82"/>
      <c r="W237" s="82"/>
      <c r="X237" s="82"/>
      <c r="Y237" s="82"/>
      <c r="Z237" s="82"/>
      <c r="AA237" s="82"/>
      <c r="AB237" s="82"/>
      <c r="AC237" s="82"/>
      <c r="AD237" s="82"/>
    </row>
    <row r="238" spans="9:30" s="187" customFormat="1">
      <c r="I238" s="322"/>
      <c r="J238" s="322"/>
      <c r="K238" s="82"/>
      <c r="L238" s="82"/>
      <c r="M238" s="82"/>
      <c r="N238" s="82"/>
      <c r="O238" s="82"/>
      <c r="P238" s="82"/>
      <c r="Q238" s="82"/>
      <c r="R238" s="82"/>
      <c r="S238" s="82"/>
      <c r="T238" s="82"/>
      <c r="U238" s="82"/>
      <c r="V238" s="82"/>
      <c r="W238" s="82"/>
      <c r="X238" s="82"/>
      <c r="Y238" s="82"/>
      <c r="Z238" s="82"/>
      <c r="AA238" s="82"/>
      <c r="AB238" s="82"/>
      <c r="AC238" s="82"/>
      <c r="AD238" s="82"/>
    </row>
    <row r="239" spans="9:30" s="187" customFormat="1">
      <c r="I239" s="322"/>
      <c r="J239" s="322"/>
      <c r="K239" s="82"/>
      <c r="L239" s="82"/>
      <c r="M239" s="82"/>
      <c r="N239" s="82"/>
      <c r="O239" s="82"/>
      <c r="P239" s="82"/>
      <c r="Q239" s="82"/>
      <c r="R239" s="82"/>
      <c r="S239" s="82"/>
      <c r="T239" s="82"/>
      <c r="U239" s="82"/>
      <c r="V239" s="82"/>
      <c r="W239" s="82"/>
      <c r="X239" s="82"/>
      <c r="Y239" s="82"/>
      <c r="Z239" s="82"/>
      <c r="AA239" s="82"/>
      <c r="AB239" s="82"/>
      <c r="AC239" s="82"/>
      <c r="AD239" s="82"/>
    </row>
    <row r="240" spans="9:30" s="187" customFormat="1">
      <c r="I240" s="322"/>
      <c r="J240" s="322"/>
      <c r="K240" s="82"/>
      <c r="L240" s="82"/>
      <c r="M240" s="82"/>
      <c r="N240" s="82"/>
      <c r="O240" s="82"/>
      <c r="P240" s="82"/>
      <c r="Q240" s="82"/>
      <c r="R240" s="82"/>
      <c r="S240" s="82"/>
      <c r="T240" s="82"/>
      <c r="U240" s="82"/>
      <c r="V240" s="82"/>
      <c r="W240" s="82"/>
      <c r="X240" s="82"/>
      <c r="Y240" s="82"/>
      <c r="Z240" s="82"/>
      <c r="AA240" s="82"/>
      <c r="AB240" s="82"/>
      <c r="AC240" s="82"/>
      <c r="AD240" s="82"/>
    </row>
    <row r="241" spans="9:30" s="187" customFormat="1">
      <c r="I241" s="322"/>
      <c r="J241" s="322"/>
      <c r="K241" s="82"/>
      <c r="L241" s="82"/>
      <c r="M241" s="82"/>
      <c r="N241" s="82"/>
      <c r="O241" s="82"/>
      <c r="P241" s="82"/>
      <c r="Q241" s="82"/>
      <c r="R241" s="82"/>
      <c r="S241" s="82"/>
      <c r="T241" s="82"/>
      <c r="U241" s="82"/>
      <c r="V241" s="82"/>
      <c r="W241" s="82"/>
      <c r="X241" s="82"/>
      <c r="Y241" s="82"/>
      <c r="Z241" s="82"/>
      <c r="AA241" s="82"/>
      <c r="AB241" s="82"/>
      <c r="AC241" s="82"/>
      <c r="AD241" s="82"/>
    </row>
    <row r="242" spans="9:30" s="187" customFormat="1">
      <c r="I242" s="322"/>
      <c r="J242" s="322"/>
      <c r="K242" s="82"/>
      <c r="L242" s="82"/>
      <c r="M242" s="82"/>
      <c r="N242" s="82"/>
      <c r="O242" s="82"/>
      <c r="P242" s="82"/>
      <c r="Q242" s="82"/>
      <c r="R242" s="82"/>
      <c r="S242" s="82"/>
      <c r="T242" s="82"/>
      <c r="U242" s="82"/>
      <c r="V242" s="82"/>
      <c r="W242" s="82"/>
      <c r="X242" s="82"/>
      <c r="Y242" s="82"/>
      <c r="Z242" s="82"/>
      <c r="AA242" s="82"/>
      <c r="AB242" s="82"/>
      <c r="AC242" s="82"/>
      <c r="AD242" s="82"/>
    </row>
    <row r="243" spans="9:30" s="187" customFormat="1">
      <c r="I243" s="322"/>
      <c r="J243" s="322"/>
      <c r="K243" s="82"/>
      <c r="L243" s="82"/>
      <c r="M243" s="82"/>
      <c r="N243" s="82"/>
      <c r="O243" s="82"/>
      <c r="P243" s="82"/>
      <c r="Q243" s="82"/>
      <c r="R243" s="82"/>
      <c r="S243" s="82"/>
      <c r="T243" s="82"/>
      <c r="U243" s="82"/>
      <c r="V243" s="82"/>
      <c r="W243" s="82"/>
      <c r="X243" s="82"/>
      <c r="Y243" s="82"/>
      <c r="Z243" s="82"/>
      <c r="AA243" s="82"/>
      <c r="AB243" s="82"/>
      <c r="AC243" s="82"/>
      <c r="AD243" s="82"/>
    </row>
    <row r="244" spans="9:30" s="187" customFormat="1">
      <c r="I244" s="322"/>
      <c r="J244" s="322"/>
      <c r="K244" s="82"/>
      <c r="L244" s="82"/>
      <c r="M244" s="82"/>
      <c r="N244" s="82"/>
      <c r="O244" s="82"/>
      <c r="P244" s="82"/>
      <c r="Q244" s="82"/>
      <c r="R244" s="82"/>
      <c r="S244" s="82"/>
      <c r="T244" s="82"/>
      <c r="U244" s="82"/>
      <c r="V244" s="82"/>
      <c r="W244" s="82"/>
      <c r="X244" s="82"/>
      <c r="Y244" s="82"/>
      <c r="Z244" s="82"/>
      <c r="AA244" s="82"/>
      <c r="AB244" s="82"/>
      <c r="AC244" s="82"/>
      <c r="AD244" s="82"/>
    </row>
    <row r="245" spans="9:30" s="187" customFormat="1">
      <c r="I245" s="322"/>
      <c r="J245" s="322"/>
      <c r="K245" s="82"/>
      <c r="L245" s="82"/>
      <c r="M245" s="82"/>
      <c r="N245" s="82"/>
      <c r="O245" s="82"/>
      <c r="P245" s="82"/>
      <c r="Q245" s="82"/>
      <c r="R245" s="82"/>
      <c r="S245" s="82"/>
      <c r="T245" s="82"/>
      <c r="U245" s="82"/>
      <c r="V245" s="82"/>
      <c r="W245" s="82"/>
      <c r="X245" s="82"/>
      <c r="Y245" s="82"/>
      <c r="Z245" s="82"/>
      <c r="AA245" s="82"/>
      <c r="AB245" s="82"/>
      <c r="AC245" s="82"/>
      <c r="AD245" s="82"/>
    </row>
    <row r="246" spans="9:30" s="187" customFormat="1">
      <c r="I246" s="322"/>
      <c r="J246" s="322"/>
      <c r="K246" s="82"/>
      <c r="L246" s="82"/>
      <c r="M246" s="82"/>
      <c r="N246" s="82"/>
      <c r="O246" s="82"/>
      <c r="P246" s="82"/>
      <c r="Q246" s="82"/>
      <c r="R246" s="82"/>
      <c r="S246" s="82"/>
      <c r="T246" s="82"/>
      <c r="U246" s="82"/>
      <c r="V246" s="82"/>
      <c r="W246" s="82"/>
      <c r="X246" s="82"/>
      <c r="Y246" s="82"/>
      <c r="Z246" s="82"/>
      <c r="AA246" s="82"/>
      <c r="AB246" s="82"/>
      <c r="AC246" s="82"/>
      <c r="AD246" s="82"/>
    </row>
    <row r="247" spans="9:30" s="187" customFormat="1">
      <c r="I247" s="322"/>
      <c r="J247" s="322"/>
      <c r="K247" s="82"/>
      <c r="L247" s="82"/>
      <c r="M247" s="82"/>
      <c r="N247" s="82"/>
      <c r="O247" s="82"/>
      <c r="P247" s="82"/>
      <c r="Q247" s="82"/>
      <c r="R247" s="82"/>
      <c r="S247" s="82"/>
      <c r="T247" s="82"/>
      <c r="U247" s="82"/>
      <c r="V247" s="82"/>
      <c r="W247" s="82"/>
      <c r="X247" s="82"/>
      <c r="Y247" s="82"/>
      <c r="Z247" s="82"/>
      <c r="AA247" s="82"/>
      <c r="AB247" s="82"/>
      <c r="AC247" s="82"/>
      <c r="AD247" s="82"/>
    </row>
    <row r="248" spans="9:30" s="187" customFormat="1">
      <c r="I248" s="322"/>
      <c r="J248" s="322"/>
      <c r="K248" s="82"/>
      <c r="L248" s="82"/>
      <c r="M248" s="82"/>
      <c r="N248" s="82"/>
      <c r="O248" s="82"/>
      <c r="P248" s="82"/>
      <c r="Q248" s="82"/>
      <c r="R248" s="82"/>
      <c r="S248" s="82"/>
      <c r="T248" s="82"/>
      <c r="U248" s="82"/>
      <c r="V248" s="82"/>
      <c r="W248" s="82"/>
      <c r="X248" s="82"/>
      <c r="Y248" s="82"/>
      <c r="Z248" s="82"/>
      <c r="AA248" s="82"/>
      <c r="AB248" s="82"/>
      <c r="AC248" s="82"/>
      <c r="AD248" s="82"/>
    </row>
    <row r="249" spans="9:30" s="187" customFormat="1">
      <c r="I249" s="322"/>
      <c r="J249" s="322"/>
      <c r="K249" s="82"/>
      <c r="L249" s="82"/>
      <c r="M249" s="82"/>
      <c r="N249" s="82"/>
      <c r="O249" s="82"/>
      <c r="P249" s="82"/>
      <c r="Q249" s="82"/>
      <c r="R249" s="82"/>
      <c r="S249" s="82"/>
      <c r="T249" s="82"/>
      <c r="U249" s="82"/>
      <c r="V249" s="82"/>
      <c r="W249" s="82"/>
      <c r="X249" s="82"/>
      <c r="Y249" s="82"/>
      <c r="Z249" s="82"/>
      <c r="AA249" s="82"/>
      <c r="AB249" s="82"/>
      <c r="AC249" s="82"/>
      <c r="AD249" s="82"/>
    </row>
    <row r="250" spans="9:30" s="187" customFormat="1">
      <c r="I250" s="322"/>
      <c r="J250" s="322"/>
      <c r="K250" s="82"/>
      <c r="L250" s="82"/>
      <c r="M250" s="82"/>
      <c r="N250" s="82"/>
      <c r="O250" s="82"/>
      <c r="P250" s="82"/>
      <c r="Q250" s="82"/>
      <c r="R250" s="82"/>
      <c r="S250" s="82"/>
      <c r="T250" s="82"/>
      <c r="U250" s="82"/>
      <c r="V250" s="82"/>
      <c r="W250" s="82"/>
      <c r="X250" s="82"/>
      <c r="Y250" s="82"/>
      <c r="Z250" s="82"/>
      <c r="AA250" s="82"/>
      <c r="AB250" s="82"/>
      <c r="AC250" s="82"/>
      <c r="AD250" s="82"/>
    </row>
    <row r="251" spans="9:30" s="187" customFormat="1">
      <c r="I251" s="322"/>
      <c r="J251" s="322"/>
      <c r="K251" s="82"/>
      <c r="L251" s="82"/>
      <c r="M251" s="82"/>
      <c r="N251" s="82"/>
      <c r="O251" s="82"/>
      <c r="P251" s="82"/>
      <c r="Q251" s="82"/>
      <c r="R251" s="82"/>
      <c r="S251" s="82"/>
      <c r="T251" s="82"/>
      <c r="U251" s="82"/>
      <c r="V251" s="82"/>
      <c r="W251" s="82"/>
      <c r="X251" s="82"/>
      <c r="Y251" s="82"/>
      <c r="Z251" s="82"/>
      <c r="AA251" s="82"/>
      <c r="AB251" s="82"/>
      <c r="AC251" s="82"/>
      <c r="AD251" s="82"/>
    </row>
    <row r="252" spans="9:30" s="187" customFormat="1">
      <c r="I252" s="322"/>
      <c r="J252" s="322"/>
      <c r="K252" s="82"/>
      <c r="L252" s="82"/>
      <c r="M252" s="82"/>
      <c r="N252" s="82"/>
      <c r="O252" s="82"/>
      <c r="P252" s="82"/>
      <c r="Q252" s="82"/>
      <c r="R252" s="82"/>
      <c r="S252" s="82"/>
      <c r="T252" s="82"/>
      <c r="U252" s="82"/>
      <c r="V252" s="82"/>
      <c r="W252" s="82"/>
      <c r="X252" s="82"/>
      <c r="Y252" s="82"/>
      <c r="Z252" s="82"/>
      <c r="AA252" s="82"/>
      <c r="AB252" s="82"/>
      <c r="AC252" s="82"/>
      <c r="AD252" s="82"/>
    </row>
    <row r="253" spans="9:30" s="187" customFormat="1">
      <c r="I253" s="322"/>
      <c r="J253" s="322"/>
      <c r="K253" s="82"/>
      <c r="L253" s="82"/>
      <c r="M253" s="82"/>
      <c r="N253" s="82"/>
      <c r="O253" s="82"/>
      <c r="P253" s="82"/>
      <c r="Q253" s="82"/>
      <c r="R253" s="82"/>
      <c r="S253" s="82"/>
      <c r="T253" s="82"/>
      <c r="U253" s="82"/>
      <c r="V253" s="82"/>
      <c r="W253" s="82"/>
      <c r="X253" s="82"/>
      <c r="Y253" s="82"/>
      <c r="Z253" s="82"/>
      <c r="AA253" s="82"/>
      <c r="AB253" s="82"/>
      <c r="AC253" s="82"/>
      <c r="AD253" s="82"/>
    </row>
    <row r="254" spans="9:30" s="187" customFormat="1">
      <c r="I254" s="322"/>
      <c r="J254" s="322"/>
      <c r="K254" s="82"/>
      <c r="L254" s="82"/>
      <c r="M254" s="82"/>
      <c r="N254" s="82"/>
      <c r="O254" s="82"/>
      <c r="P254" s="82"/>
      <c r="Q254" s="82"/>
      <c r="R254" s="82"/>
      <c r="S254" s="82"/>
      <c r="T254" s="82"/>
      <c r="U254" s="82"/>
      <c r="V254" s="82"/>
      <c r="W254" s="82"/>
      <c r="X254" s="82"/>
      <c r="Y254" s="82"/>
      <c r="Z254" s="82"/>
      <c r="AA254" s="82"/>
      <c r="AB254" s="82"/>
      <c r="AC254" s="82"/>
      <c r="AD254" s="82"/>
    </row>
    <row r="255" spans="9:30" s="187" customFormat="1">
      <c r="I255" s="322"/>
      <c r="J255" s="322"/>
      <c r="K255" s="82"/>
      <c r="L255" s="82"/>
      <c r="M255" s="82"/>
      <c r="N255" s="82"/>
      <c r="O255" s="82"/>
      <c r="P255" s="82"/>
      <c r="Q255" s="82"/>
      <c r="R255" s="82"/>
      <c r="S255" s="82"/>
      <c r="T255" s="82"/>
      <c r="U255" s="82"/>
      <c r="V255" s="82"/>
      <c r="W255" s="82"/>
      <c r="X255" s="82"/>
      <c r="Y255" s="82"/>
      <c r="Z255" s="82"/>
      <c r="AA255" s="82"/>
      <c r="AB255" s="82"/>
      <c r="AC255" s="82"/>
      <c r="AD255" s="82"/>
    </row>
    <row r="256" spans="9:3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6">
    <mergeCell ref="A39:A40"/>
    <mergeCell ref="B39:B40"/>
    <mergeCell ref="A21:A22"/>
    <mergeCell ref="A25:A26"/>
    <mergeCell ref="B25:B26"/>
    <mergeCell ref="S35:S36"/>
    <mergeCell ref="A35:A36"/>
    <mergeCell ref="B35:B36"/>
    <mergeCell ref="G35:G36"/>
    <mergeCell ref="A29:A30"/>
    <mergeCell ref="B29:B30"/>
    <mergeCell ref="D27:D28"/>
    <mergeCell ref="G27:G28"/>
    <mergeCell ref="A27:A28"/>
    <mergeCell ref="B27:B28"/>
    <mergeCell ref="D33:O33"/>
    <mergeCell ref="G25:G26"/>
    <mergeCell ref="E25:E26"/>
    <mergeCell ref="F23:F24"/>
    <mergeCell ref="G23:G24"/>
    <mergeCell ref="F21:F22"/>
    <mergeCell ref="D19:D20"/>
    <mergeCell ref="AB35:AB36"/>
    <mergeCell ref="V35:W35"/>
    <mergeCell ref="X35:Y35"/>
    <mergeCell ref="Z35:AA35"/>
    <mergeCell ref="P33:AB33"/>
    <mergeCell ref="T35:T36"/>
    <mergeCell ref="A34:B34"/>
    <mergeCell ref="D34:H34"/>
    <mergeCell ref="D29:D30"/>
    <mergeCell ref="Q34:U34"/>
    <mergeCell ref="V34:AA34"/>
    <mergeCell ref="AW30:AW35"/>
    <mergeCell ref="U35:U36"/>
    <mergeCell ref="I34:N34"/>
    <mergeCell ref="F27:F28"/>
    <mergeCell ref="AW36:AW40"/>
    <mergeCell ref="G17:G18"/>
    <mergeCell ref="A3:C3"/>
    <mergeCell ref="A4:A5"/>
    <mergeCell ref="B4:C4"/>
    <mergeCell ref="E17:E18"/>
    <mergeCell ref="A11:A12"/>
    <mergeCell ref="B11:B12"/>
    <mergeCell ref="A13:A14"/>
    <mergeCell ref="B13:B14"/>
    <mergeCell ref="A9:C9"/>
    <mergeCell ref="E15:E16"/>
    <mergeCell ref="A15:A16"/>
    <mergeCell ref="B15:B16"/>
    <mergeCell ref="D15:D16"/>
    <mergeCell ref="D17:D18"/>
    <mergeCell ref="A19:A20"/>
    <mergeCell ref="B19:B20"/>
    <mergeCell ref="W9:AA9"/>
    <mergeCell ref="D9:G9"/>
    <mergeCell ref="D11:D12"/>
    <mergeCell ref="D13:D14"/>
    <mergeCell ref="E11:E12"/>
    <mergeCell ref="F11:F12"/>
    <mergeCell ref="G11:G12"/>
    <mergeCell ref="E13:E14"/>
    <mergeCell ref="F13:F14"/>
    <mergeCell ref="G13:G14"/>
    <mergeCell ref="R9:V9"/>
    <mergeCell ref="H9:L9"/>
    <mergeCell ref="M9:Q9"/>
    <mergeCell ref="G15:G16"/>
    <mergeCell ref="F19:F20"/>
    <mergeCell ref="G19:G20"/>
    <mergeCell ref="E19:E20"/>
    <mergeCell ref="AX54:AX56"/>
    <mergeCell ref="F15:F16"/>
    <mergeCell ref="AX21:AX23"/>
    <mergeCell ref="D23:D24"/>
    <mergeCell ref="D25:D26"/>
    <mergeCell ref="E29:E30"/>
    <mergeCell ref="F29:F30"/>
    <mergeCell ref="G29:G30"/>
    <mergeCell ref="E27:E28"/>
    <mergeCell ref="AW24:AW28"/>
    <mergeCell ref="AX30:AX32"/>
    <mergeCell ref="G21:G22"/>
    <mergeCell ref="AV18:AV28"/>
    <mergeCell ref="AW18:AW23"/>
    <mergeCell ref="D21:D22"/>
    <mergeCell ref="E23:E24"/>
    <mergeCell ref="F17:F18"/>
    <mergeCell ref="AX18:AX20"/>
    <mergeCell ref="AX33:AX35"/>
    <mergeCell ref="Q35:Q36"/>
    <mergeCell ref="AX57:AX60"/>
    <mergeCell ref="Z60:Z61"/>
    <mergeCell ref="A17:A18"/>
    <mergeCell ref="B17:B18"/>
    <mergeCell ref="A33:B33"/>
    <mergeCell ref="B21:B22"/>
    <mergeCell ref="A23:A24"/>
    <mergeCell ref="B23:B24"/>
    <mergeCell ref="A37:A38"/>
    <mergeCell ref="B37:B38"/>
    <mergeCell ref="R35:R36"/>
    <mergeCell ref="H35:H36"/>
    <mergeCell ref="I35:J35"/>
    <mergeCell ref="K35:L35"/>
    <mergeCell ref="M35:N35"/>
    <mergeCell ref="O35:O36"/>
    <mergeCell ref="P35:P36"/>
    <mergeCell ref="C35:C36"/>
    <mergeCell ref="D35:D36"/>
    <mergeCell ref="E35:E36"/>
    <mergeCell ref="F35:F36"/>
    <mergeCell ref="AW48:AW52"/>
    <mergeCell ref="E21:E22"/>
    <mergeCell ref="F25:F26"/>
    <mergeCell ref="A49:A50"/>
    <mergeCell ref="B49:B50"/>
    <mergeCell ref="A51:A52"/>
    <mergeCell ref="B51:B52"/>
    <mergeCell ref="AW42:AW47"/>
    <mergeCell ref="A47:A48"/>
    <mergeCell ref="AX42:AX44"/>
    <mergeCell ref="A43:A44"/>
    <mergeCell ref="B43:B44"/>
    <mergeCell ref="A45:A46"/>
    <mergeCell ref="B45:B46"/>
    <mergeCell ref="AX45:AX47"/>
    <mergeCell ref="A41:A42"/>
    <mergeCell ref="B41:B42"/>
    <mergeCell ref="AV42:AV52"/>
    <mergeCell ref="B47:B48"/>
    <mergeCell ref="AW61:AW65"/>
    <mergeCell ref="A62:A65"/>
    <mergeCell ref="B62:B65"/>
    <mergeCell ref="B53:B54"/>
    <mergeCell ref="Y62:Y63"/>
    <mergeCell ref="Z62:Z63"/>
    <mergeCell ref="C64:C65"/>
    <mergeCell ref="Y64:Y65"/>
    <mergeCell ref="Z64:Z65"/>
    <mergeCell ref="AV54:AV65"/>
    <mergeCell ref="C62:C63"/>
    <mergeCell ref="X60:X61"/>
    <mergeCell ref="Y60:Y61"/>
    <mergeCell ref="A59:Z59"/>
    <mergeCell ref="A53:A54"/>
    <mergeCell ref="A60:A61"/>
    <mergeCell ref="B60:B61"/>
    <mergeCell ref="C60:C61"/>
    <mergeCell ref="W60:W61"/>
    <mergeCell ref="AW54:AW60"/>
    <mergeCell ref="A55:A56"/>
    <mergeCell ref="B55:B56"/>
    <mergeCell ref="Y74:Y75"/>
    <mergeCell ref="Z74:Z75"/>
    <mergeCell ref="Z76:Z77"/>
    <mergeCell ref="A70:A73"/>
    <mergeCell ref="Y72:Y73"/>
    <mergeCell ref="Z72:Z73"/>
    <mergeCell ref="C66:C67"/>
    <mergeCell ref="Y66:Y67"/>
    <mergeCell ref="C68:C69"/>
    <mergeCell ref="Y68:Y69"/>
    <mergeCell ref="Z68:Z69"/>
    <mergeCell ref="Z66:Z67"/>
    <mergeCell ref="B70:B73"/>
    <mergeCell ref="A82:A85"/>
    <mergeCell ref="B82:B85"/>
    <mergeCell ref="Z82:Z83"/>
    <mergeCell ref="Y82:Y83"/>
    <mergeCell ref="C86:C87"/>
    <mergeCell ref="Y86:Y87"/>
    <mergeCell ref="C84:C85"/>
    <mergeCell ref="Y84:Y85"/>
    <mergeCell ref="AX70:AX72"/>
    <mergeCell ref="C70:C71"/>
    <mergeCell ref="Y70:Y71"/>
    <mergeCell ref="Z70:Z71"/>
    <mergeCell ref="AV67:AV77"/>
    <mergeCell ref="C72:C73"/>
    <mergeCell ref="AW67:AW72"/>
    <mergeCell ref="AX67:AX69"/>
    <mergeCell ref="C76:C77"/>
    <mergeCell ref="Y76:Y77"/>
    <mergeCell ref="A66:A69"/>
    <mergeCell ref="B66:B69"/>
    <mergeCell ref="AW73:AW77"/>
    <mergeCell ref="A74:A77"/>
    <mergeCell ref="B74:B77"/>
    <mergeCell ref="C74:C75"/>
    <mergeCell ref="AX91:AX93"/>
    <mergeCell ref="AX94:AX96"/>
    <mergeCell ref="Y96:Y97"/>
    <mergeCell ref="Z98:Z99"/>
    <mergeCell ref="AV91:AV101"/>
    <mergeCell ref="Z96:Z97"/>
    <mergeCell ref="Z100:Z101"/>
    <mergeCell ref="C98:C99"/>
    <mergeCell ref="A78:A81"/>
    <mergeCell ref="B78:B81"/>
    <mergeCell ref="C78:C79"/>
    <mergeCell ref="Y78:Y79"/>
    <mergeCell ref="AW79:AW84"/>
    <mergeCell ref="A86:A89"/>
    <mergeCell ref="B86:B89"/>
    <mergeCell ref="C88:C89"/>
    <mergeCell ref="AX79:AX81"/>
    <mergeCell ref="C80:C81"/>
    <mergeCell ref="Y80:Y81"/>
    <mergeCell ref="Z80:Z81"/>
    <mergeCell ref="AW85:AW89"/>
    <mergeCell ref="Y88:Y89"/>
    <mergeCell ref="AX82:AX84"/>
    <mergeCell ref="Z84:Z85"/>
    <mergeCell ref="AV79:AV89"/>
    <mergeCell ref="C82:C83"/>
    <mergeCell ref="Z90:Z91"/>
    <mergeCell ref="C94:C95"/>
    <mergeCell ref="Y94:Y95"/>
    <mergeCell ref="AW109:AW113"/>
    <mergeCell ref="AV127:AV137"/>
    <mergeCell ref="AW127:AW132"/>
    <mergeCell ref="B90:B93"/>
    <mergeCell ref="C90:C91"/>
    <mergeCell ref="Y90:Y91"/>
    <mergeCell ref="C100:C101"/>
    <mergeCell ref="Y100:Y101"/>
    <mergeCell ref="Y98:Y99"/>
    <mergeCell ref="Z86:Z87"/>
    <mergeCell ref="Z78:Z79"/>
    <mergeCell ref="Z88:Z89"/>
    <mergeCell ref="AX127:AX129"/>
    <mergeCell ref="AX130:AX132"/>
    <mergeCell ref="AW133:AW137"/>
    <mergeCell ref="A90:A93"/>
    <mergeCell ref="AV103:AV113"/>
    <mergeCell ref="AW103:AW108"/>
    <mergeCell ref="AX103:AX105"/>
    <mergeCell ref="AV115:AV125"/>
    <mergeCell ref="AW115:AW120"/>
    <mergeCell ref="AX115:AX117"/>
    <mergeCell ref="AX118:AX120"/>
    <mergeCell ref="AW121:AW125"/>
    <mergeCell ref="AX106:AX108"/>
    <mergeCell ref="Z94:Z95"/>
    <mergeCell ref="A98:A101"/>
    <mergeCell ref="B98:B101"/>
    <mergeCell ref="AW91:AW96"/>
    <mergeCell ref="AW97:AW101"/>
    <mergeCell ref="A94:A97"/>
    <mergeCell ref="B94:B97"/>
    <mergeCell ref="C96:C97"/>
    <mergeCell ref="C92:C93"/>
    <mergeCell ref="Y92:Y93"/>
    <mergeCell ref="Z92:Z93"/>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37"/>
  <sheetViews>
    <sheetView showGridLines="0" zoomScale="70" zoomScaleNormal="70" zoomScaleSheetLayoutView="10" workbookViewId="0">
      <pane xSplit="3" topLeftCell="D1" activePane="topRight" state="frozen"/>
      <selection pane="topRight" activeCell="F64" sqref="F64"/>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31.140625" style="186" customWidth="1"/>
    <col min="6" max="6" width="26.42578125" style="186" customWidth="1"/>
    <col min="7" max="7" width="30.42578125" style="186" customWidth="1"/>
    <col min="8" max="8" width="31.140625" style="186" customWidth="1"/>
    <col min="9" max="9" width="35.42578125" style="324" customWidth="1"/>
    <col min="10" max="10" width="26.42578125" style="324" customWidth="1"/>
    <col min="11" max="11" width="23.85546875" style="25" customWidth="1"/>
    <col min="12" max="12" width="29.85546875" style="25" customWidth="1"/>
    <col min="13" max="13" width="28.85546875" style="25" customWidth="1"/>
    <col min="14" max="14" width="39.42578125" style="25" customWidth="1"/>
    <col min="15" max="15" width="31.5703125" style="25" customWidth="1"/>
    <col min="16" max="16" width="33.140625" style="25" customWidth="1"/>
    <col min="17" max="17" width="32.7109375" style="25" customWidth="1"/>
    <col min="18" max="18" width="30.42578125" style="25" customWidth="1"/>
    <col min="19" max="19" width="34.28515625" style="25" customWidth="1"/>
    <col min="20" max="20" width="27.5703125" style="25" customWidth="1"/>
    <col min="21" max="21" width="29.5703125" style="25" customWidth="1"/>
    <col min="22" max="22" width="39" style="25" customWidth="1"/>
    <col min="23" max="23" width="26.5703125" style="25" customWidth="1"/>
    <col min="24" max="24" width="34.85546875" style="25" customWidth="1"/>
    <col min="25" max="25" width="31.140625" style="25" customWidth="1"/>
    <col min="26" max="26" width="29.85546875" style="25" customWidth="1"/>
    <col min="27" max="27" width="27.7109375" style="25" customWidth="1"/>
    <col min="28" max="28" width="33.85546875" style="25" customWidth="1"/>
    <col min="29" max="29" width="39.425781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7.75" customHeight="1" thickBot="1">
      <c r="A3" s="456" t="s">
        <v>151</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27" customHeight="1" thickBot="1">
      <c r="A4" s="440"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34"/>
      <c r="B5" s="189"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IF(Identification!E28="","",Identification!E28)</f>
        <v/>
      </c>
      <c r="B6" s="190" t="str">
        <f>IF(Identification!E30="","",Identification!E30)</f>
        <v/>
      </c>
      <c r="C6" s="190" t="str">
        <f>IF(Identification!E31="","",Identification!E31)</f>
        <v/>
      </c>
      <c r="D6" s="223"/>
      <c r="E6" s="369"/>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30.7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47.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c r="F11" s="463" t="str">
        <f t="shared" ref="F11:F30" si="0">IF(D11="","", IF(D11="Aucune anomalie observée","Conforme","Non conforme"))</f>
        <v/>
      </c>
      <c r="G11" s="465"/>
      <c r="H11" s="239" t="s">
        <v>76</v>
      </c>
      <c r="I11" s="395"/>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0" customHeight="1" thickBot="1">
      <c r="A12" s="466"/>
      <c r="B12" s="466"/>
      <c r="C12" s="242"/>
      <c r="D12" s="462"/>
      <c r="E12" s="462"/>
      <c r="F12" s="464"/>
      <c r="G12" s="466"/>
      <c r="H12" s="243" t="s">
        <v>57</v>
      </c>
      <c r="I12" s="150"/>
      <c r="J12" s="396"/>
      <c r="K12" s="244" t="str">
        <f t="shared" si="1"/>
        <v/>
      </c>
      <c r="L12" s="90"/>
      <c r="M12" s="243" t="s">
        <v>57</v>
      </c>
      <c r="N12" s="150"/>
      <c r="O12" s="396"/>
      <c r="P12" s="296" t="str">
        <f t="shared" si="2"/>
        <v/>
      </c>
      <c r="Q12" s="90"/>
      <c r="R12" s="243" t="s">
        <v>57</v>
      </c>
      <c r="S12" s="150"/>
      <c r="T12" s="396"/>
      <c r="U12" s="244" t="str">
        <f t="shared" ref="U12:U20" si="3">IF(S12="","", IF(S12="Aucune anomalie observée","Conforme","Non conforme"))</f>
        <v/>
      </c>
      <c r="V12" s="90"/>
      <c r="W12" s="243" t="s">
        <v>57</v>
      </c>
      <c r="X12" s="150"/>
      <c r="Y12" s="396"/>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462"/>
      <c r="E14" s="462"/>
      <c r="F14" s="464" t="str">
        <f t="shared" si="0"/>
        <v/>
      </c>
      <c r="G14" s="466"/>
      <c r="H14" s="243" t="s">
        <v>57</v>
      </c>
      <c r="I14" s="150"/>
      <c r="J14" s="396"/>
      <c r="K14" s="245" t="str">
        <f t="shared" si="1"/>
        <v/>
      </c>
      <c r="L14" s="90"/>
      <c r="M14" s="243" t="s">
        <v>57</v>
      </c>
      <c r="N14" s="150"/>
      <c r="O14" s="396"/>
      <c r="P14" s="296" t="str">
        <f t="shared" si="2"/>
        <v/>
      </c>
      <c r="Q14" s="90"/>
      <c r="R14" s="243" t="s">
        <v>57</v>
      </c>
      <c r="S14" s="150"/>
      <c r="T14" s="396"/>
      <c r="U14" s="245" t="str">
        <f t="shared" si="3"/>
        <v/>
      </c>
      <c r="V14" s="90"/>
      <c r="W14" s="243" t="s">
        <v>57</v>
      </c>
      <c r="X14" s="150"/>
      <c r="Y14" s="396"/>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462"/>
      <c r="E16" s="462"/>
      <c r="F16" s="464" t="str">
        <f t="shared" si="0"/>
        <v/>
      </c>
      <c r="G16" s="466"/>
      <c r="H16" s="243" t="s">
        <v>57</v>
      </c>
      <c r="I16" s="150"/>
      <c r="J16" s="396"/>
      <c r="K16" s="245" t="str">
        <f t="shared" si="1"/>
        <v/>
      </c>
      <c r="L16" s="90"/>
      <c r="M16" s="243" t="s">
        <v>57</v>
      </c>
      <c r="N16" s="150"/>
      <c r="O16" s="396"/>
      <c r="P16" s="296" t="str">
        <f t="shared" si="2"/>
        <v/>
      </c>
      <c r="Q16" s="90"/>
      <c r="R16" s="243" t="s">
        <v>57</v>
      </c>
      <c r="S16" s="150"/>
      <c r="T16" s="396"/>
      <c r="U16" s="245" t="str">
        <f t="shared" si="3"/>
        <v/>
      </c>
      <c r="V16" s="90"/>
      <c r="W16" s="243" t="s">
        <v>57</v>
      </c>
      <c r="X16" s="150"/>
      <c r="Y16" s="396"/>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462"/>
      <c r="E18" s="462"/>
      <c r="F18" s="464" t="str">
        <f t="shared" si="0"/>
        <v/>
      </c>
      <c r="G18" s="466"/>
      <c r="H18" s="243" t="s">
        <v>57</v>
      </c>
      <c r="I18" s="150"/>
      <c r="J18" s="396"/>
      <c r="K18" s="245" t="str">
        <f t="shared" si="1"/>
        <v/>
      </c>
      <c r="L18" s="90"/>
      <c r="M18" s="243" t="s">
        <v>57</v>
      </c>
      <c r="N18" s="150"/>
      <c r="O18" s="396"/>
      <c r="P18" s="296" t="str">
        <f t="shared" si="2"/>
        <v/>
      </c>
      <c r="Q18" s="90"/>
      <c r="R18" s="243" t="s">
        <v>57</v>
      </c>
      <c r="S18" s="150"/>
      <c r="T18" s="396"/>
      <c r="U18" s="245" t="str">
        <f t="shared" si="3"/>
        <v/>
      </c>
      <c r="V18" s="90"/>
      <c r="W18" s="243" t="s">
        <v>57</v>
      </c>
      <c r="X18" s="150"/>
      <c r="Y18" s="396"/>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462"/>
      <c r="E20" s="462"/>
      <c r="F20" s="464" t="str">
        <f t="shared" si="0"/>
        <v/>
      </c>
      <c r="G20" s="466"/>
      <c r="H20" s="243" t="s">
        <v>57</v>
      </c>
      <c r="I20" s="150"/>
      <c r="J20" s="396"/>
      <c r="K20" s="245" t="str">
        <f t="shared" si="1"/>
        <v/>
      </c>
      <c r="L20" s="90"/>
      <c r="M20" s="243" t="s">
        <v>57</v>
      </c>
      <c r="N20" s="150"/>
      <c r="O20" s="396"/>
      <c r="P20" s="296" t="str">
        <f t="shared" si="2"/>
        <v/>
      </c>
      <c r="Q20" s="90"/>
      <c r="R20" s="243" t="s">
        <v>57</v>
      </c>
      <c r="S20" s="150"/>
      <c r="T20" s="396"/>
      <c r="U20" s="245" t="str">
        <f t="shared" si="3"/>
        <v/>
      </c>
      <c r="V20" s="90"/>
      <c r="W20" s="243" t="s">
        <v>57</v>
      </c>
      <c r="X20" s="150"/>
      <c r="Y20" s="396"/>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395"/>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462"/>
      <c r="E22" s="462"/>
      <c r="F22" s="464" t="str">
        <f t="shared" si="0"/>
        <v/>
      </c>
      <c r="G22" s="466"/>
      <c r="H22" s="243" t="s">
        <v>57</v>
      </c>
      <c r="I22" s="150"/>
      <c r="J22" s="396"/>
      <c r="K22" s="244" t="str">
        <f t="shared" si="1"/>
        <v/>
      </c>
      <c r="L22" s="90"/>
      <c r="M22" s="243" t="s">
        <v>57</v>
      </c>
      <c r="N22" s="150"/>
      <c r="O22" s="396"/>
      <c r="P22" s="296" t="str">
        <f t="shared" si="2"/>
        <v/>
      </c>
      <c r="Q22" s="90"/>
      <c r="R22" s="243" t="s">
        <v>57</v>
      </c>
      <c r="S22" s="150"/>
      <c r="T22" s="396"/>
      <c r="U22" s="244" t="str">
        <f t="shared" ref="U22:U30" si="9">IF(S22="","", IF(S22="Aucune anomalie observée","Conforme","Non conforme"))</f>
        <v/>
      </c>
      <c r="V22" s="90"/>
      <c r="W22" s="243" t="s">
        <v>57</v>
      </c>
      <c r="X22" s="150"/>
      <c r="Y22" s="396"/>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462"/>
      <c r="E24" s="462"/>
      <c r="F24" s="464" t="str">
        <f t="shared" si="0"/>
        <v/>
      </c>
      <c r="G24" s="466"/>
      <c r="H24" s="243" t="s">
        <v>57</v>
      </c>
      <c r="I24" s="150"/>
      <c r="J24" s="396"/>
      <c r="K24" s="245" t="str">
        <f t="shared" si="1"/>
        <v/>
      </c>
      <c r="L24" s="90"/>
      <c r="M24" s="243" t="s">
        <v>57</v>
      </c>
      <c r="N24" s="150"/>
      <c r="O24" s="396"/>
      <c r="P24" s="296" t="str">
        <f t="shared" si="2"/>
        <v/>
      </c>
      <c r="Q24" s="90"/>
      <c r="R24" s="243" t="s">
        <v>57</v>
      </c>
      <c r="S24" s="150"/>
      <c r="T24" s="396"/>
      <c r="U24" s="245" t="str">
        <f t="shared" si="9"/>
        <v/>
      </c>
      <c r="V24" s="90"/>
      <c r="W24" s="243" t="s">
        <v>57</v>
      </c>
      <c r="X24" s="150"/>
      <c r="Y24" s="396"/>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462"/>
      <c r="E26" s="462"/>
      <c r="F26" s="464" t="str">
        <f t="shared" si="0"/>
        <v/>
      </c>
      <c r="G26" s="466"/>
      <c r="H26" s="243" t="s">
        <v>57</v>
      </c>
      <c r="I26" s="150"/>
      <c r="J26" s="396"/>
      <c r="K26" s="245" t="str">
        <f t="shared" si="1"/>
        <v/>
      </c>
      <c r="L26" s="90"/>
      <c r="M26" s="243" t="s">
        <v>57</v>
      </c>
      <c r="N26" s="150"/>
      <c r="O26" s="396"/>
      <c r="P26" s="296" t="str">
        <f t="shared" si="2"/>
        <v/>
      </c>
      <c r="Q26" s="90"/>
      <c r="R26" s="243" t="s">
        <v>57</v>
      </c>
      <c r="S26" s="150"/>
      <c r="T26" s="396"/>
      <c r="U26" s="245" t="str">
        <f t="shared" si="9"/>
        <v/>
      </c>
      <c r="V26" s="90"/>
      <c r="W26" s="243" t="s">
        <v>57</v>
      </c>
      <c r="X26" s="150"/>
      <c r="Y26" s="396"/>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462"/>
      <c r="E28" s="462"/>
      <c r="F28" s="464" t="str">
        <f t="shared" si="0"/>
        <v/>
      </c>
      <c r="G28" s="466"/>
      <c r="H28" s="243" t="s">
        <v>57</v>
      </c>
      <c r="I28" s="150"/>
      <c r="J28" s="396"/>
      <c r="K28" s="245" t="str">
        <f t="shared" si="1"/>
        <v/>
      </c>
      <c r="L28" s="90"/>
      <c r="M28" s="243" t="s">
        <v>57</v>
      </c>
      <c r="N28" s="150"/>
      <c r="O28" s="396"/>
      <c r="P28" s="296" t="str">
        <f t="shared" si="2"/>
        <v/>
      </c>
      <c r="Q28" s="90"/>
      <c r="R28" s="243" t="s">
        <v>57</v>
      </c>
      <c r="S28" s="150"/>
      <c r="T28" s="396"/>
      <c r="U28" s="245" t="str">
        <f t="shared" si="9"/>
        <v/>
      </c>
      <c r="V28" s="90"/>
      <c r="W28" s="243" t="s">
        <v>57</v>
      </c>
      <c r="X28" s="150"/>
      <c r="Y28" s="396"/>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462"/>
      <c r="E30" s="462"/>
      <c r="F30" s="464" t="str">
        <f t="shared" si="0"/>
        <v/>
      </c>
      <c r="G30" s="466"/>
      <c r="H30" s="243" t="s">
        <v>57</v>
      </c>
      <c r="I30" s="150"/>
      <c r="J30" s="396"/>
      <c r="K30" s="245" t="str">
        <f t="shared" si="1"/>
        <v/>
      </c>
      <c r="L30" s="90"/>
      <c r="M30" s="243" t="s">
        <v>57</v>
      </c>
      <c r="N30" s="150"/>
      <c r="O30" s="396"/>
      <c r="P30" s="296" t="str">
        <f t="shared" si="2"/>
        <v/>
      </c>
      <c r="Q30" s="90"/>
      <c r="R30" s="243" t="s">
        <v>57</v>
      </c>
      <c r="S30" s="150"/>
      <c r="T30" s="396"/>
      <c r="U30" s="245" t="str">
        <f t="shared" si="9"/>
        <v/>
      </c>
      <c r="V30" s="90"/>
      <c r="W30" s="243" t="s">
        <v>57</v>
      </c>
      <c r="X30" s="150"/>
      <c r="Y30" s="396"/>
      <c r="Z30" s="245" t="str">
        <f t="shared" si="10"/>
        <v/>
      </c>
      <c r="AA30" s="90"/>
      <c r="AB30" s="221"/>
      <c r="AC30" s="84"/>
      <c r="AD30" s="81"/>
      <c r="AE30" s="81"/>
      <c r="AF30" s="81"/>
      <c r="AG30" s="81"/>
      <c r="AH30" s="81"/>
      <c r="AI30" s="81"/>
      <c r="AJ30" s="81"/>
      <c r="AK30" s="81"/>
      <c r="AL30" s="81"/>
      <c r="AM30" s="81"/>
      <c r="AN30" s="81"/>
      <c r="AO30" s="81"/>
      <c r="AP30" s="81"/>
      <c r="AQ30" s="82"/>
      <c r="AR30" s="82"/>
      <c r="AS30" s="82"/>
      <c r="AV30" s="397"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398"/>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9.75"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398"/>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40.5" customHeight="1" thickBot="1">
      <c r="A33" s="505"/>
      <c r="B33" s="497"/>
      <c r="C33" s="394"/>
      <c r="D33" s="503" t="s">
        <v>98</v>
      </c>
      <c r="E33" s="555"/>
      <c r="F33" s="555"/>
      <c r="G33" s="555"/>
      <c r="H33" s="555"/>
      <c r="I33" s="555"/>
      <c r="J33" s="555"/>
      <c r="K33" s="555"/>
      <c r="L33" s="555"/>
      <c r="M33" s="555"/>
      <c r="N33" s="555"/>
      <c r="O33" s="556"/>
      <c r="P33" s="505" t="s">
        <v>99</v>
      </c>
      <c r="Q33" s="555"/>
      <c r="R33" s="555"/>
      <c r="S33" s="555"/>
      <c r="T33" s="555"/>
      <c r="U33" s="555"/>
      <c r="V33" s="555"/>
      <c r="W33" s="555"/>
      <c r="X33" s="555"/>
      <c r="Y33" s="555"/>
      <c r="Z33" s="555"/>
      <c r="AA33" s="555"/>
      <c r="AB33" s="556"/>
      <c r="AC33" s="81"/>
      <c r="AD33" s="81"/>
      <c r="AE33" s="81"/>
      <c r="AV33" s="398"/>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557"/>
      <c r="B34" s="512"/>
      <c r="C34" s="344"/>
      <c r="D34" s="525" t="s">
        <v>125</v>
      </c>
      <c r="E34" s="552"/>
      <c r="F34" s="552"/>
      <c r="G34" s="552"/>
      <c r="H34" s="553"/>
      <c r="I34" s="498" t="s">
        <v>77</v>
      </c>
      <c r="J34" s="499"/>
      <c r="K34" s="499"/>
      <c r="L34" s="499"/>
      <c r="M34" s="499"/>
      <c r="N34" s="500"/>
      <c r="O34" s="270" t="s">
        <v>26</v>
      </c>
      <c r="P34" s="344"/>
      <c r="Q34" s="525" t="s">
        <v>125</v>
      </c>
      <c r="R34" s="510"/>
      <c r="S34" s="510"/>
      <c r="T34" s="510"/>
      <c r="U34" s="549"/>
      <c r="V34" s="498" t="s">
        <v>77</v>
      </c>
      <c r="W34" s="499"/>
      <c r="X34" s="499"/>
      <c r="Y34" s="499"/>
      <c r="Z34" s="499"/>
      <c r="AA34" s="500"/>
      <c r="AB34" s="270"/>
      <c r="AC34" s="81"/>
      <c r="AD34" s="81"/>
      <c r="AE34" s="81"/>
      <c r="AV34" s="398"/>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398"/>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398"/>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398"/>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398"/>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398"/>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399"/>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thickBo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91"/>
      <c r="F64" s="92"/>
      <c r="G64" s="92"/>
      <c r="H64" s="92"/>
      <c r="I64" s="92"/>
      <c r="J64" s="92"/>
      <c r="K64" s="92"/>
      <c r="L64" s="92"/>
      <c r="M64" s="92"/>
      <c r="N64" s="92"/>
      <c r="O64" s="92"/>
      <c r="P64" s="99"/>
      <c r="Q64" s="92"/>
      <c r="R64" s="92"/>
      <c r="S64" s="99"/>
      <c r="T64" s="92"/>
      <c r="U64" s="92"/>
      <c r="V64" s="93"/>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thickBo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91"/>
      <c r="F68" s="92"/>
      <c r="G68" s="92"/>
      <c r="H68" s="92"/>
      <c r="I68" s="92"/>
      <c r="J68" s="92"/>
      <c r="K68" s="92"/>
      <c r="L68" s="92"/>
      <c r="M68" s="92"/>
      <c r="N68" s="92"/>
      <c r="O68" s="92"/>
      <c r="P68" s="99"/>
      <c r="Q68" s="92"/>
      <c r="R68" s="92"/>
      <c r="S68" s="99"/>
      <c r="T68" s="92"/>
      <c r="U68" s="92"/>
      <c r="V68" s="93"/>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thickBo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91"/>
      <c r="F72" s="92"/>
      <c r="G72" s="92"/>
      <c r="H72" s="92"/>
      <c r="I72" s="92"/>
      <c r="J72" s="92"/>
      <c r="K72" s="92"/>
      <c r="L72" s="92"/>
      <c r="M72" s="92"/>
      <c r="N72" s="92"/>
      <c r="O72" s="92"/>
      <c r="P72" s="99"/>
      <c r="Q72" s="92"/>
      <c r="R72" s="92"/>
      <c r="S72" s="99"/>
      <c r="T72" s="92"/>
      <c r="U72" s="92"/>
      <c r="V72" s="93"/>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thickBo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91"/>
      <c r="F76" s="92"/>
      <c r="G76" s="92"/>
      <c r="H76" s="92"/>
      <c r="I76" s="92"/>
      <c r="J76" s="92"/>
      <c r="K76" s="92"/>
      <c r="L76" s="92"/>
      <c r="M76" s="92"/>
      <c r="N76" s="92"/>
      <c r="O76" s="92"/>
      <c r="P76" s="99"/>
      <c r="Q76" s="92"/>
      <c r="R76" s="92"/>
      <c r="S76" s="99"/>
      <c r="T76" s="92"/>
      <c r="U76" s="92"/>
      <c r="V76" s="93"/>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thickBo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91"/>
      <c r="F80" s="92"/>
      <c r="G80" s="92"/>
      <c r="H80" s="92"/>
      <c r="I80" s="92"/>
      <c r="J80" s="92"/>
      <c r="K80" s="92"/>
      <c r="L80" s="92"/>
      <c r="M80" s="92"/>
      <c r="N80" s="92"/>
      <c r="O80" s="92"/>
      <c r="P80" s="99"/>
      <c r="Q80" s="92"/>
      <c r="R80" s="92"/>
      <c r="S80" s="99"/>
      <c r="T80" s="92"/>
      <c r="U80" s="92"/>
      <c r="V80" s="93"/>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thickBo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91"/>
      <c r="F84" s="92"/>
      <c r="G84" s="92"/>
      <c r="H84" s="92"/>
      <c r="I84" s="92"/>
      <c r="J84" s="92"/>
      <c r="K84" s="92"/>
      <c r="L84" s="92"/>
      <c r="M84" s="92"/>
      <c r="N84" s="92"/>
      <c r="O84" s="92"/>
      <c r="P84" s="99"/>
      <c r="Q84" s="92"/>
      <c r="R84" s="92"/>
      <c r="S84" s="99"/>
      <c r="T84" s="92"/>
      <c r="U84" s="92"/>
      <c r="V84" s="93"/>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9"/>
      <c r="Q86" s="92"/>
      <c r="R86" s="92"/>
      <c r="S86" s="99"/>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thickBo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91"/>
      <c r="F88" s="92"/>
      <c r="G88" s="92"/>
      <c r="H88" s="92"/>
      <c r="I88" s="92"/>
      <c r="J88" s="92"/>
      <c r="K88" s="92"/>
      <c r="L88" s="92"/>
      <c r="M88" s="92"/>
      <c r="N88" s="92"/>
      <c r="O88" s="92"/>
      <c r="P88" s="99"/>
      <c r="Q88" s="92"/>
      <c r="R88" s="92"/>
      <c r="S88" s="99"/>
      <c r="T88" s="92"/>
      <c r="U88" s="92"/>
      <c r="V88" s="93"/>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9"/>
      <c r="Q90" s="92"/>
      <c r="R90" s="92"/>
      <c r="S90" s="99"/>
      <c r="T90" s="92"/>
      <c r="U90" s="92"/>
      <c r="V90" s="93"/>
      <c r="W90" s="373" t="str">
        <f>IF(E90="","",V90/E90)</f>
        <v/>
      </c>
      <c r="X90" s="311" t="str">
        <f>IF(V90="","",V90)</f>
        <v/>
      </c>
      <c r="Y90" s="488" t="str">
        <f>IF(V90="","",2*ABS(V92-V90)/(V92+V90))</f>
        <v/>
      </c>
      <c r="Z90" s="471"/>
      <c r="AA90" s="82"/>
      <c r="AB90" s="82"/>
      <c r="AC90" s="82"/>
      <c r="AD90" s="82"/>
      <c r="AE90" s="82"/>
    </row>
    <row r="91" spans="1:71" s="187" customFormat="1" ht="30" customHeight="1" thickBo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91"/>
      <c r="F92" s="92"/>
      <c r="G92" s="92"/>
      <c r="H92" s="92"/>
      <c r="I92" s="92"/>
      <c r="J92" s="92"/>
      <c r="K92" s="92"/>
      <c r="L92" s="92"/>
      <c r="M92" s="92"/>
      <c r="N92" s="92"/>
      <c r="O92" s="92"/>
      <c r="P92" s="99"/>
      <c r="Q92" s="92"/>
      <c r="R92" s="92"/>
      <c r="S92" s="99"/>
      <c r="T92" s="92"/>
      <c r="U92" s="92"/>
      <c r="V92" s="93"/>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9"/>
      <c r="Q94" s="92"/>
      <c r="R94" s="92"/>
      <c r="S94" s="99"/>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thickBo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91"/>
      <c r="F96" s="92"/>
      <c r="G96" s="92"/>
      <c r="H96" s="92"/>
      <c r="I96" s="92"/>
      <c r="J96" s="92"/>
      <c r="K96" s="92"/>
      <c r="L96" s="92"/>
      <c r="M96" s="92"/>
      <c r="N96" s="92"/>
      <c r="O96" s="92"/>
      <c r="P96" s="99"/>
      <c r="Q96" s="92"/>
      <c r="R96" s="92"/>
      <c r="S96" s="99"/>
      <c r="T96" s="92"/>
      <c r="U96" s="92"/>
      <c r="V96" s="93"/>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9"/>
      <c r="Q98" s="92"/>
      <c r="R98" s="92"/>
      <c r="S98" s="99"/>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thickBo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91"/>
      <c r="F100" s="92"/>
      <c r="G100" s="92"/>
      <c r="H100" s="92"/>
      <c r="I100" s="92"/>
      <c r="J100" s="92"/>
      <c r="K100" s="92"/>
      <c r="L100" s="92"/>
      <c r="M100" s="92"/>
      <c r="N100" s="92"/>
      <c r="O100" s="92"/>
      <c r="P100" s="99"/>
      <c r="Q100" s="92"/>
      <c r="R100" s="92"/>
      <c r="S100" s="99"/>
      <c r="T100" s="92"/>
      <c r="U100" s="92"/>
      <c r="V100" s="93"/>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1.2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ht="30" customHeigh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ht="30" customHeigh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ht="30" customHeigh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ht="30" customHeigh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ht="30" customHeigh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s="187" customFormat="1">
      <c r="I183" s="322"/>
      <c r="J183" s="322"/>
      <c r="K183" s="82"/>
      <c r="L183" s="82"/>
      <c r="M183" s="82"/>
      <c r="N183" s="82"/>
      <c r="O183" s="82"/>
      <c r="P183" s="82"/>
      <c r="Q183" s="82"/>
      <c r="R183" s="82"/>
      <c r="S183" s="82"/>
      <c r="T183" s="82"/>
      <c r="U183" s="82"/>
      <c r="V183" s="82"/>
      <c r="W183" s="82"/>
      <c r="X183" s="82"/>
      <c r="Y183" s="82"/>
      <c r="Z183" s="82"/>
      <c r="AA183" s="82"/>
      <c r="AB183" s="82"/>
      <c r="AC183" s="82"/>
      <c r="AD183" s="82"/>
    </row>
    <row r="184" spans="9:30" s="187" customFormat="1">
      <c r="I184" s="322"/>
      <c r="J184" s="322"/>
      <c r="K184" s="82"/>
      <c r="L184" s="82"/>
      <c r="M184" s="82"/>
      <c r="N184" s="82"/>
      <c r="O184" s="82"/>
      <c r="P184" s="82"/>
      <c r="Q184" s="82"/>
      <c r="R184" s="82"/>
      <c r="S184" s="82"/>
      <c r="T184" s="82"/>
      <c r="U184" s="82"/>
      <c r="V184" s="82"/>
      <c r="W184" s="82"/>
      <c r="X184" s="82"/>
      <c r="Y184" s="82"/>
      <c r="Z184" s="82"/>
      <c r="AA184" s="82"/>
      <c r="AB184" s="82"/>
      <c r="AC184" s="82"/>
      <c r="AD184" s="82"/>
    </row>
    <row r="185" spans="9:30" s="187" customFormat="1">
      <c r="I185" s="322"/>
      <c r="J185" s="322"/>
      <c r="K185" s="82"/>
      <c r="L185" s="82"/>
      <c r="M185" s="82"/>
      <c r="N185" s="82"/>
      <c r="O185" s="82"/>
      <c r="P185" s="82"/>
      <c r="Q185" s="82"/>
      <c r="R185" s="82"/>
      <c r="S185" s="82"/>
      <c r="T185" s="82"/>
      <c r="U185" s="82"/>
      <c r="V185" s="82"/>
      <c r="W185" s="82"/>
      <c r="X185" s="82"/>
      <c r="Y185" s="82"/>
      <c r="Z185" s="82"/>
      <c r="AA185" s="82"/>
      <c r="AB185" s="82"/>
      <c r="AC185" s="82"/>
      <c r="AD185" s="82"/>
    </row>
    <row r="186" spans="9:30" s="187" customFormat="1">
      <c r="I186" s="322"/>
      <c r="J186" s="322"/>
      <c r="K186" s="82"/>
      <c r="L186" s="82"/>
      <c r="M186" s="82"/>
      <c r="N186" s="82"/>
      <c r="O186" s="82"/>
      <c r="P186" s="82"/>
      <c r="Q186" s="82"/>
      <c r="R186" s="82"/>
      <c r="S186" s="82"/>
      <c r="T186" s="82"/>
      <c r="U186" s="82"/>
      <c r="V186" s="82"/>
      <c r="W186" s="82"/>
      <c r="X186" s="82"/>
      <c r="Y186" s="82"/>
      <c r="Z186" s="82"/>
      <c r="AA186" s="82"/>
      <c r="AB186" s="82"/>
      <c r="AC186" s="82"/>
      <c r="AD186" s="82"/>
    </row>
    <row r="187" spans="9:30" s="187" customFormat="1">
      <c r="I187" s="322"/>
      <c r="J187" s="322"/>
      <c r="K187" s="82"/>
      <c r="L187" s="82"/>
      <c r="M187" s="82"/>
      <c r="N187" s="82"/>
      <c r="O187" s="82"/>
      <c r="P187" s="82"/>
      <c r="Q187" s="82"/>
      <c r="R187" s="82"/>
      <c r="S187" s="82"/>
      <c r="T187" s="82"/>
      <c r="U187" s="82"/>
      <c r="V187" s="82"/>
      <c r="W187" s="82"/>
      <c r="X187" s="82"/>
      <c r="Y187" s="82"/>
      <c r="Z187" s="82"/>
      <c r="AA187" s="82"/>
      <c r="AB187" s="82"/>
      <c r="AC187" s="82"/>
      <c r="AD187" s="82"/>
    </row>
    <row r="188" spans="9:30" s="187" customFormat="1">
      <c r="I188" s="322"/>
      <c r="J188" s="322"/>
      <c r="K188" s="82"/>
      <c r="L188" s="82"/>
      <c r="M188" s="82"/>
      <c r="N188" s="82"/>
      <c r="O188" s="82"/>
      <c r="P188" s="82"/>
      <c r="Q188" s="82"/>
      <c r="R188" s="82"/>
      <c r="S188" s="82"/>
      <c r="T188" s="82"/>
      <c r="U188" s="82"/>
      <c r="V188" s="82"/>
      <c r="W188" s="82"/>
      <c r="X188" s="82"/>
      <c r="Y188" s="82"/>
      <c r="Z188" s="82"/>
      <c r="AA188" s="82"/>
      <c r="AB188" s="82"/>
      <c r="AC188" s="82"/>
      <c r="AD188" s="82"/>
    </row>
    <row r="189" spans="9:30" s="187" customFormat="1">
      <c r="I189" s="322"/>
      <c r="J189" s="322"/>
      <c r="K189" s="82"/>
      <c r="L189" s="82"/>
      <c r="M189" s="82"/>
      <c r="N189" s="82"/>
      <c r="O189" s="82"/>
      <c r="P189" s="82"/>
      <c r="Q189" s="82"/>
      <c r="R189" s="82"/>
      <c r="S189" s="82"/>
      <c r="T189" s="82"/>
      <c r="U189" s="82"/>
      <c r="V189" s="82"/>
      <c r="W189" s="82"/>
      <c r="X189" s="82"/>
      <c r="Y189" s="82"/>
      <c r="Z189" s="82"/>
      <c r="AA189" s="82"/>
      <c r="AB189" s="82"/>
      <c r="AC189" s="82"/>
      <c r="AD189" s="82"/>
    </row>
    <row r="190" spans="9:30" s="187" customFormat="1">
      <c r="I190" s="322"/>
      <c r="J190" s="322"/>
      <c r="K190" s="82"/>
      <c r="L190" s="82"/>
      <c r="M190" s="82"/>
      <c r="N190" s="82"/>
      <c r="O190" s="82"/>
      <c r="P190" s="82"/>
      <c r="Q190" s="82"/>
      <c r="R190" s="82"/>
      <c r="S190" s="82"/>
      <c r="T190" s="82"/>
      <c r="U190" s="82"/>
      <c r="V190" s="82"/>
      <c r="W190" s="82"/>
      <c r="X190" s="82"/>
      <c r="Y190" s="82"/>
      <c r="Z190" s="82"/>
      <c r="AA190" s="82"/>
      <c r="AB190" s="82"/>
      <c r="AC190" s="82"/>
      <c r="AD190" s="82"/>
    </row>
    <row r="191" spans="9:30" s="187" customFormat="1">
      <c r="I191" s="322"/>
      <c r="J191" s="322"/>
      <c r="K191" s="82"/>
      <c r="L191" s="82"/>
      <c r="M191" s="82"/>
      <c r="N191" s="82"/>
      <c r="O191" s="82"/>
      <c r="P191" s="82"/>
      <c r="Q191" s="82"/>
      <c r="R191" s="82"/>
      <c r="S191" s="82"/>
      <c r="T191" s="82"/>
      <c r="U191" s="82"/>
      <c r="V191" s="82"/>
      <c r="W191" s="82"/>
      <c r="X191" s="82"/>
      <c r="Y191" s="82"/>
      <c r="Z191" s="82"/>
      <c r="AA191" s="82"/>
      <c r="AB191" s="82"/>
      <c r="AC191" s="82"/>
      <c r="AD191" s="82"/>
    </row>
    <row r="192" spans="9:30" s="187" customFormat="1">
      <c r="I192" s="322"/>
      <c r="J192" s="322"/>
      <c r="K192" s="82"/>
      <c r="L192" s="82"/>
      <c r="M192" s="82"/>
      <c r="N192" s="82"/>
      <c r="O192" s="82"/>
      <c r="P192" s="82"/>
      <c r="Q192" s="82"/>
      <c r="R192" s="82"/>
      <c r="S192" s="82"/>
      <c r="T192" s="82"/>
      <c r="U192" s="82"/>
      <c r="V192" s="82"/>
      <c r="W192" s="82"/>
      <c r="X192" s="82"/>
      <c r="Y192" s="82"/>
      <c r="Z192" s="82"/>
      <c r="AA192" s="82"/>
      <c r="AB192" s="82"/>
      <c r="AC192" s="82"/>
      <c r="AD192" s="82"/>
    </row>
    <row r="193" spans="9:60" s="187" customFormat="1">
      <c r="I193" s="322"/>
      <c r="J193" s="322"/>
      <c r="K193" s="82"/>
      <c r="L193" s="82"/>
      <c r="M193" s="82"/>
      <c r="N193" s="82"/>
      <c r="O193" s="82"/>
      <c r="P193" s="82"/>
      <c r="Q193" s="82"/>
      <c r="R193" s="82"/>
      <c r="S193" s="82"/>
      <c r="T193" s="82"/>
      <c r="U193" s="82"/>
      <c r="V193" s="82"/>
      <c r="W193" s="82"/>
      <c r="X193" s="82"/>
      <c r="Y193" s="82"/>
      <c r="Z193" s="82"/>
      <c r="AA193" s="82"/>
      <c r="AB193" s="82"/>
      <c r="AC193" s="82"/>
      <c r="AD193" s="82"/>
    </row>
    <row r="194" spans="9:60" s="187" customFormat="1">
      <c r="I194" s="322"/>
      <c r="J194" s="322"/>
      <c r="K194" s="82"/>
      <c r="L194" s="82"/>
      <c r="M194" s="82"/>
      <c r="N194" s="82"/>
      <c r="O194" s="82"/>
      <c r="P194" s="82"/>
      <c r="Q194" s="82"/>
      <c r="R194" s="82"/>
      <c r="S194" s="82"/>
      <c r="T194" s="82"/>
      <c r="U194" s="82"/>
      <c r="V194" s="82"/>
      <c r="W194" s="82"/>
      <c r="X194" s="82"/>
      <c r="Y194" s="82"/>
      <c r="Z194" s="82"/>
      <c r="AA194" s="82"/>
      <c r="AB194" s="82"/>
      <c r="AC194" s="82"/>
      <c r="AD194" s="82"/>
    </row>
    <row r="195" spans="9:60" s="187" customFormat="1">
      <c r="I195" s="322"/>
      <c r="J195" s="322"/>
      <c r="K195" s="82"/>
      <c r="L195" s="82"/>
      <c r="M195" s="82"/>
      <c r="N195" s="82"/>
      <c r="O195" s="82"/>
      <c r="P195" s="82"/>
      <c r="Q195" s="82"/>
      <c r="R195" s="82"/>
      <c r="S195" s="82"/>
      <c r="T195" s="82"/>
      <c r="U195" s="82"/>
      <c r="V195" s="82"/>
      <c r="W195" s="82"/>
      <c r="X195" s="82"/>
      <c r="Y195" s="82"/>
      <c r="Z195" s="82"/>
      <c r="AA195" s="82"/>
      <c r="AB195" s="82"/>
      <c r="AC195" s="82"/>
      <c r="AD195" s="82"/>
    </row>
    <row r="196" spans="9:60" s="187" customFormat="1">
      <c r="I196" s="322"/>
      <c r="J196" s="322"/>
      <c r="K196" s="82"/>
      <c r="L196" s="82"/>
      <c r="M196" s="82"/>
      <c r="N196" s="82"/>
      <c r="O196" s="82"/>
      <c r="P196" s="82"/>
      <c r="Q196" s="82"/>
      <c r="R196" s="82"/>
      <c r="S196" s="82"/>
      <c r="T196" s="82"/>
      <c r="U196" s="82"/>
      <c r="V196" s="82"/>
      <c r="W196" s="82"/>
      <c r="X196" s="82"/>
      <c r="Y196" s="82"/>
      <c r="Z196" s="82"/>
      <c r="AA196" s="82"/>
      <c r="AB196" s="82"/>
      <c r="AC196" s="82"/>
      <c r="AD196" s="82"/>
      <c r="AV196" s="194"/>
      <c r="AW196" s="194"/>
      <c r="AX196" s="194"/>
      <c r="AY196" s="194"/>
      <c r="AZ196" s="194"/>
      <c r="BA196" s="194"/>
      <c r="BB196" s="194"/>
      <c r="BC196" s="194"/>
      <c r="BD196" s="194"/>
      <c r="BE196" s="194"/>
      <c r="BF196" s="194"/>
      <c r="BG196" s="194"/>
      <c r="BH196" s="194"/>
    </row>
    <row r="197" spans="9:60" s="187" customFormat="1">
      <c r="I197" s="322"/>
      <c r="J197" s="322"/>
      <c r="K197" s="82"/>
      <c r="L197" s="82"/>
      <c r="M197" s="82"/>
      <c r="N197" s="82"/>
      <c r="O197" s="82"/>
      <c r="P197" s="82"/>
      <c r="Q197" s="82"/>
      <c r="R197" s="82"/>
      <c r="S197" s="82"/>
      <c r="T197" s="82"/>
      <c r="U197" s="82"/>
      <c r="V197" s="82"/>
      <c r="W197" s="82"/>
      <c r="X197" s="82"/>
      <c r="Y197" s="82"/>
      <c r="Z197" s="82"/>
      <c r="AA197" s="82"/>
      <c r="AB197" s="82"/>
      <c r="AC197" s="82"/>
      <c r="AD197" s="82"/>
    </row>
    <row r="198" spans="9:60" s="187" customFormat="1">
      <c r="I198" s="322"/>
      <c r="J198" s="322"/>
      <c r="K198" s="82"/>
      <c r="L198" s="82"/>
      <c r="M198" s="82"/>
      <c r="N198" s="82"/>
      <c r="O198" s="82"/>
      <c r="P198" s="82"/>
      <c r="Q198" s="82"/>
      <c r="R198" s="82"/>
      <c r="S198" s="82"/>
      <c r="T198" s="82"/>
      <c r="U198" s="82"/>
      <c r="V198" s="82"/>
      <c r="W198" s="82"/>
      <c r="X198" s="82"/>
      <c r="Y198" s="82"/>
      <c r="Z198" s="82"/>
      <c r="AA198" s="82"/>
      <c r="AB198" s="82"/>
      <c r="AC198" s="82"/>
      <c r="AD198" s="82"/>
    </row>
    <row r="199" spans="9:60" s="187" customFormat="1">
      <c r="I199" s="322"/>
      <c r="J199" s="322"/>
      <c r="K199" s="82"/>
      <c r="L199" s="82"/>
      <c r="M199" s="82"/>
      <c r="N199" s="82"/>
      <c r="O199" s="82"/>
      <c r="P199" s="82"/>
      <c r="Q199" s="82"/>
      <c r="R199" s="82"/>
      <c r="S199" s="82"/>
      <c r="T199" s="82"/>
      <c r="U199" s="82"/>
      <c r="V199" s="82"/>
      <c r="W199" s="82"/>
      <c r="X199" s="82"/>
      <c r="Y199" s="82"/>
      <c r="Z199" s="82"/>
      <c r="AA199" s="82"/>
      <c r="AB199" s="82"/>
      <c r="AC199" s="82"/>
      <c r="AD199" s="82"/>
    </row>
    <row r="200" spans="9:60" s="187" customFormat="1">
      <c r="I200" s="322"/>
      <c r="J200" s="322"/>
      <c r="K200" s="82"/>
      <c r="L200" s="82"/>
      <c r="M200" s="82"/>
      <c r="N200" s="82"/>
      <c r="O200" s="82"/>
      <c r="P200" s="82"/>
      <c r="Q200" s="82"/>
      <c r="R200" s="82"/>
      <c r="S200" s="82"/>
      <c r="T200" s="82"/>
      <c r="U200" s="82"/>
      <c r="V200" s="82"/>
      <c r="W200" s="82"/>
      <c r="X200" s="82"/>
      <c r="Y200" s="82"/>
      <c r="Z200" s="82"/>
      <c r="AA200" s="82"/>
      <c r="AB200" s="82"/>
      <c r="AC200" s="82"/>
      <c r="AD200" s="82"/>
      <c r="AV200" s="82"/>
      <c r="AW200" s="82"/>
      <c r="AX200" s="82"/>
      <c r="AY200" s="82"/>
      <c r="AZ200" s="82"/>
      <c r="BA200" s="82"/>
      <c r="BB200" s="82"/>
      <c r="BC200" s="82"/>
      <c r="BD200" s="82"/>
    </row>
    <row r="201" spans="9:60" s="187" customFormat="1">
      <c r="I201" s="322"/>
      <c r="J201" s="322"/>
      <c r="K201" s="82"/>
      <c r="L201" s="82"/>
      <c r="M201" s="82"/>
      <c r="N201" s="82"/>
      <c r="O201" s="82"/>
      <c r="P201" s="82"/>
      <c r="Q201" s="82"/>
      <c r="R201" s="82"/>
      <c r="S201" s="82"/>
      <c r="T201" s="82"/>
      <c r="U201" s="82"/>
      <c r="V201" s="82"/>
      <c r="W201" s="82"/>
      <c r="X201" s="82"/>
      <c r="Y201" s="82"/>
      <c r="Z201" s="82"/>
      <c r="AA201" s="82"/>
      <c r="AB201" s="82"/>
      <c r="AC201" s="82"/>
      <c r="AD201" s="82"/>
      <c r="BA201" s="82"/>
      <c r="BB201" s="82"/>
      <c r="BC201" s="82"/>
      <c r="BD201" s="82"/>
      <c r="BE201" s="82"/>
      <c r="BF201" s="82"/>
    </row>
    <row r="202" spans="9:60" s="187" customFormat="1">
      <c r="I202" s="322"/>
      <c r="J202" s="322"/>
      <c r="K202" s="82"/>
      <c r="L202" s="82"/>
      <c r="M202" s="82"/>
      <c r="N202" s="82"/>
      <c r="O202" s="82"/>
      <c r="P202" s="82"/>
      <c r="Q202" s="82"/>
      <c r="R202" s="82"/>
      <c r="S202" s="82"/>
      <c r="T202" s="82"/>
      <c r="U202" s="82"/>
      <c r="V202" s="82"/>
      <c r="W202" s="82"/>
      <c r="X202" s="82"/>
      <c r="Y202" s="82"/>
      <c r="Z202" s="82"/>
      <c r="AA202" s="82"/>
      <c r="AB202" s="82"/>
      <c r="AC202" s="82"/>
      <c r="AD202" s="82"/>
    </row>
    <row r="203" spans="9:60" s="187" customFormat="1">
      <c r="I203" s="322"/>
      <c r="J203" s="322"/>
      <c r="K203" s="82"/>
      <c r="L203" s="82"/>
      <c r="M203" s="82"/>
      <c r="N203" s="82"/>
      <c r="O203" s="82"/>
      <c r="P203" s="82"/>
      <c r="Q203" s="82"/>
      <c r="R203" s="82"/>
      <c r="S203" s="82"/>
      <c r="T203" s="82"/>
      <c r="U203" s="82"/>
      <c r="V203" s="82"/>
      <c r="W203" s="82"/>
      <c r="X203" s="82"/>
      <c r="Y203" s="82"/>
      <c r="Z203" s="82"/>
      <c r="AA203" s="82"/>
      <c r="AB203" s="82"/>
      <c r="AC203" s="82"/>
      <c r="AD203" s="82"/>
    </row>
    <row r="204" spans="9:60" s="187" customFormat="1">
      <c r="I204" s="322"/>
      <c r="J204" s="322"/>
      <c r="K204" s="82"/>
      <c r="L204" s="82"/>
      <c r="M204" s="82"/>
      <c r="N204" s="82"/>
      <c r="O204" s="82"/>
      <c r="P204" s="82"/>
      <c r="Q204" s="82"/>
      <c r="R204" s="82"/>
      <c r="S204" s="82"/>
      <c r="T204" s="82"/>
      <c r="U204" s="82"/>
      <c r="V204" s="82"/>
      <c r="W204" s="82"/>
      <c r="X204" s="82"/>
      <c r="Y204" s="82"/>
      <c r="Z204" s="82"/>
      <c r="AA204" s="82"/>
      <c r="AB204" s="82"/>
      <c r="AC204" s="82"/>
      <c r="AD204" s="82"/>
    </row>
    <row r="205" spans="9:60" s="187" customFormat="1">
      <c r="I205" s="322"/>
      <c r="J205" s="322"/>
      <c r="K205" s="82"/>
      <c r="L205" s="82"/>
      <c r="M205" s="82"/>
      <c r="N205" s="82"/>
      <c r="O205" s="82"/>
      <c r="P205" s="82"/>
      <c r="Q205" s="82"/>
      <c r="R205" s="82"/>
      <c r="S205" s="82"/>
      <c r="T205" s="82"/>
      <c r="U205" s="82"/>
      <c r="V205" s="82"/>
      <c r="W205" s="82"/>
      <c r="X205" s="82"/>
      <c r="Y205" s="82"/>
      <c r="Z205" s="82"/>
      <c r="AA205" s="82"/>
      <c r="AB205" s="82"/>
      <c r="AC205" s="82"/>
      <c r="AD205" s="82"/>
    </row>
    <row r="206" spans="9:60" s="187" customFormat="1">
      <c r="I206" s="322"/>
      <c r="J206" s="322"/>
      <c r="K206" s="82"/>
      <c r="L206" s="82"/>
      <c r="M206" s="82"/>
      <c r="N206" s="82"/>
      <c r="O206" s="82"/>
      <c r="P206" s="82"/>
      <c r="Q206" s="82"/>
      <c r="R206" s="82"/>
      <c r="S206" s="82"/>
      <c r="T206" s="82"/>
      <c r="U206" s="82"/>
      <c r="V206" s="82"/>
      <c r="W206" s="82"/>
      <c r="X206" s="82"/>
      <c r="Y206" s="82"/>
      <c r="Z206" s="82"/>
      <c r="AA206" s="82"/>
      <c r="AB206" s="82"/>
      <c r="AC206" s="82"/>
      <c r="AD206" s="82"/>
    </row>
    <row r="207" spans="9:60" s="187" customFormat="1">
      <c r="I207" s="322"/>
      <c r="J207" s="322"/>
      <c r="K207" s="82"/>
      <c r="L207" s="82"/>
      <c r="M207" s="82"/>
      <c r="N207" s="82"/>
      <c r="O207" s="82"/>
      <c r="P207" s="82"/>
      <c r="Q207" s="82"/>
      <c r="R207" s="82"/>
      <c r="S207" s="82"/>
      <c r="T207" s="82"/>
      <c r="U207" s="82"/>
      <c r="V207" s="82"/>
      <c r="W207" s="82"/>
      <c r="X207" s="82"/>
      <c r="Y207" s="82"/>
      <c r="Z207" s="82"/>
      <c r="AA207" s="82"/>
      <c r="AB207" s="82"/>
      <c r="AC207" s="82"/>
      <c r="AD207" s="82"/>
    </row>
    <row r="208" spans="9:60" s="187" customFormat="1">
      <c r="I208" s="322"/>
      <c r="J208" s="322"/>
      <c r="K208" s="82"/>
      <c r="L208" s="82"/>
      <c r="M208" s="82"/>
      <c r="N208" s="82"/>
      <c r="O208" s="82"/>
      <c r="P208" s="82"/>
      <c r="Q208" s="82"/>
      <c r="R208" s="82"/>
      <c r="S208" s="82"/>
      <c r="T208" s="82"/>
      <c r="U208" s="82"/>
      <c r="V208" s="82"/>
      <c r="W208" s="82"/>
      <c r="X208" s="82"/>
      <c r="Y208" s="82"/>
      <c r="Z208" s="82"/>
      <c r="AA208" s="82"/>
      <c r="AB208" s="82"/>
      <c r="AC208" s="82"/>
      <c r="AD208" s="82"/>
    </row>
    <row r="209" spans="9:30" s="187" customFormat="1">
      <c r="I209" s="322"/>
      <c r="J209" s="322"/>
      <c r="K209" s="82"/>
      <c r="L209" s="82"/>
      <c r="M209" s="82"/>
      <c r="N209" s="82"/>
      <c r="O209" s="82"/>
      <c r="P209" s="82"/>
      <c r="Q209" s="82"/>
      <c r="R209" s="82"/>
      <c r="S209" s="82"/>
      <c r="T209" s="82"/>
      <c r="U209" s="82"/>
      <c r="V209" s="82"/>
      <c r="W209" s="82"/>
      <c r="X209" s="82"/>
      <c r="Y209" s="82"/>
      <c r="Z209" s="82"/>
      <c r="AA209" s="82"/>
      <c r="AB209" s="82"/>
      <c r="AC209" s="82"/>
      <c r="AD209" s="82"/>
    </row>
    <row r="210" spans="9:30" s="187" customFormat="1">
      <c r="I210" s="322"/>
      <c r="J210" s="322"/>
      <c r="K210" s="82"/>
      <c r="L210" s="82"/>
      <c r="M210" s="82"/>
      <c r="N210" s="82"/>
      <c r="O210" s="82"/>
      <c r="P210" s="82"/>
      <c r="Q210" s="82"/>
      <c r="R210" s="82"/>
      <c r="S210" s="82"/>
      <c r="T210" s="82"/>
      <c r="U210" s="82"/>
      <c r="V210" s="82"/>
      <c r="W210" s="82"/>
      <c r="X210" s="82"/>
      <c r="Y210" s="82"/>
      <c r="Z210" s="82"/>
      <c r="AA210" s="82"/>
      <c r="AB210" s="82"/>
      <c r="AC210" s="82"/>
      <c r="AD210" s="82"/>
    </row>
    <row r="211" spans="9:30" s="187" customFormat="1">
      <c r="I211" s="322"/>
      <c r="J211" s="322"/>
      <c r="K211" s="82"/>
      <c r="L211" s="82"/>
      <c r="M211" s="82"/>
      <c r="N211" s="82"/>
      <c r="O211" s="82"/>
      <c r="P211" s="82"/>
      <c r="Q211" s="82"/>
      <c r="R211" s="82"/>
      <c r="S211" s="82"/>
      <c r="T211" s="82"/>
      <c r="U211" s="82"/>
      <c r="V211" s="82"/>
      <c r="W211" s="82"/>
      <c r="X211" s="82"/>
      <c r="Y211" s="82"/>
      <c r="Z211" s="82"/>
      <c r="AA211" s="82"/>
      <c r="AB211" s="82"/>
      <c r="AC211" s="82"/>
      <c r="AD211" s="82"/>
    </row>
    <row r="212" spans="9:30" s="187" customFormat="1">
      <c r="I212" s="322"/>
      <c r="J212" s="322"/>
      <c r="K212" s="82"/>
      <c r="L212" s="82"/>
      <c r="M212" s="82"/>
      <c r="N212" s="82"/>
      <c r="O212" s="82"/>
      <c r="P212" s="82"/>
      <c r="Q212" s="82"/>
      <c r="R212" s="82"/>
      <c r="S212" s="82"/>
      <c r="T212" s="82"/>
      <c r="U212" s="82"/>
      <c r="V212" s="82"/>
      <c r="W212" s="82"/>
      <c r="X212" s="82"/>
      <c r="Y212" s="82"/>
      <c r="Z212" s="82"/>
      <c r="AA212" s="82"/>
      <c r="AB212" s="82"/>
      <c r="AC212" s="82"/>
      <c r="AD212" s="82"/>
    </row>
    <row r="213" spans="9:30" s="187" customFormat="1">
      <c r="I213" s="322"/>
      <c r="J213" s="322"/>
      <c r="K213" s="82"/>
      <c r="L213" s="82"/>
      <c r="M213" s="82"/>
      <c r="N213" s="82"/>
      <c r="O213" s="82"/>
      <c r="P213" s="82"/>
      <c r="Q213" s="82"/>
      <c r="R213" s="82"/>
      <c r="S213" s="82"/>
      <c r="T213" s="82"/>
      <c r="U213" s="82"/>
      <c r="V213" s="82"/>
      <c r="W213" s="82"/>
      <c r="X213" s="82"/>
      <c r="Y213" s="82"/>
      <c r="Z213" s="82"/>
      <c r="AA213" s="82"/>
      <c r="AB213" s="82"/>
      <c r="AC213" s="82"/>
      <c r="AD213" s="82"/>
    </row>
    <row r="214" spans="9:30" s="187" customFormat="1">
      <c r="I214" s="322"/>
      <c r="J214" s="322"/>
      <c r="K214" s="82"/>
      <c r="L214" s="82"/>
      <c r="M214" s="82"/>
      <c r="N214" s="82"/>
      <c r="O214" s="82"/>
      <c r="P214" s="82"/>
      <c r="Q214" s="82"/>
      <c r="R214" s="82"/>
      <c r="S214" s="82"/>
      <c r="T214" s="82"/>
      <c r="U214" s="82"/>
      <c r="V214" s="82"/>
      <c r="W214" s="82"/>
      <c r="X214" s="82"/>
      <c r="Y214" s="82"/>
      <c r="Z214" s="82"/>
      <c r="AA214" s="82"/>
      <c r="AB214" s="82"/>
      <c r="AC214" s="82"/>
      <c r="AD214" s="82"/>
    </row>
    <row r="215" spans="9:30" s="187" customFormat="1">
      <c r="I215" s="322"/>
      <c r="J215" s="322"/>
      <c r="K215" s="82"/>
      <c r="L215" s="82"/>
      <c r="M215" s="82"/>
      <c r="N215" s="82"/>
      <c r="O215" s="82"/>
      <c r="P215" s="82"/>
      <c r="Q215" s="82"/>
      <c r="R215" s="82"/>
      <c r="S215" s="82"/>
      <c r="T215" s="82"/>
      <c r="U215" s="82"/>
      <c r="V215" s="82"/>
      <c r="W215" s="82"/>
      <c r="X215" s="82"/>
      <c r="Y215" s="82"/>
      <c r="Z215" s="82"/>
      <c r="AA215" s="82"/>
      <c r="AB215" s="82"/>
      <c r="AC215" s="82"/>
      <c r="AD215" s="82"/>
    </row>
    <row r="216" spans="9:30" s="187" customFormat="1">
      <c r="I216" s="322"/>
      <c r="J216" s="322"/>
      <c r="K216" s="82"/>
      <c r="L216" s="82"/>
      <c r="M216" s="82"/>
      <c r="N216" s="82"/>
      <c r="O216" s="82"/>
      <c r="P216" s="82"/>
      <c r="Q216" s="82"/>
      <c r="R216" s="82"/>
      <c r="S216" s="82"/>
      <c r="T216" s="82"/>
      <c r="U216" s="82"/>
      <c r="V216" s="82"/>
      <c r="W216" s="82"/>
      <c r="X216" s="82"/>
      <c r="Y216" s="82"/>
      <c r="Z216" s="82"/>
      <c r="AA216" s="82"/>
      <c r="AB216" s="82"/>
      <c r="AC216" s="82"/>
      <c r="AD216" s="82"/>
    </row>
    <row r="217" spans="9:30" s="187" customFormat="1">
      <c r="I217" s="322"/>
      <c r="J217" s="322"/>
      <c r="K217" s="82"/>
      <c r="L217" s="82"/>
      <c r="M217" s="82"/>
      <c r="N217" s="82"/>
      <c r="O217" s="82"/>
      <c r="P217" s="82"/>
      <c r="Q217" s="82"/>
      <c r="R217" s="82"/>
      <c r="S217" s="82"/>
      <c r="T217" s="82"/>
      <c r="U217" s="82"/>
      <c r="V217" s="82"/>
      <c r="W217" s="82"/>
      <c r="X217" s="82"/>
      <c r="Y217" s="82"/>
      <c r="Z217" s="82"/>
      <c r="AA217" s="82"/>
      <c r="AB217" s="82"/>
      <c r="AC217" s="82"/>
      <c r="AD217" s="82"/>
    </row>
    <row r="218" spans="9:30" s="187" customFormat="1">
      <c r="I218" s="322"/>
      <c r="J218" s="322"/>
      <c r="K218" s="82"/>
      <c r="L218" s="82"/>
      <c r="M218" s="82"/>
      <c r="N218" s="82"/>
      <c r="O218" s="82"/>
      <c r="P218" s="82"/>
      <c r="Q218" s="82"/>
      <c r="R218" s="82"/>
      <c r="S218" s="82"/>
      <c r="T218" s="82"/>
      <c r="U218" s="82"/>
      <c r="V218" s="82"/>
      <c r="W218" s="82"/>
      <c r="X218" s="82"/>
      <c r="Y218" s="82"/>
      <c r="Z218" s="82"/>
      <c r="AA218" s="82"/>
      <c r="AB218" s="82"/>
      <c r="AC218" s="82"/>
      <c r="AD218" s="82"/>
    </row>
    <row r="219" spans="9:30" s="187" customFormat="1">
      <c r="I219" s="322"/>
      <c r="J219" s="322"/>
      <c r="K219" s="82"/>
      <c r="L219" s="82"/>
      <c r="M219" s="82"/>
      <c r="N219" s="82"/>
      <c r="O219" s="82"/>
      <c r="P219" s="82"/>
      <c r="Q219" s="82"/>
      <c r="R219" s="82"/>
      <c r="S219" s="82"/>
      <c r="T219" s="82"/>
      <c r="U219" s="82"/>
      <c r="V219" s="82"/>
      <c r="W219" s="82"/>
      <c r="X219" s="82"/>
      <c r="Y219" s="82"/>
      <c r="Z219" s="82"/>
      <c r="AA219" s="82"/>
      <c r="AB219" s="82"/>
      <c r="AC219" s="82"/>
      <c r="AD219" s="82"/>
    </row>
    <row r="220" spans="9:30" s="187" customFormat="1">
      <c r="I220" s="322"/>
      <c r="J220" s="322"/>
      <c r="K220" s="82"/>
      <c r="L220" s="82"/>
      <c r="M220" s="82"/>
      <c r="N220" s="82"/>
      <c r="O220" s="82"/>
      <c r="P220" s="82"/>
      <c r="Q220" s="82"/>
      <c r="R220" s="82"/>
      <c r="S220" s="82"/>
      <c r="T220" s="82"/>
      <c r="U220" s="82"/>
      <c r="V220" s="82"/>
      <c r="W220" s="82"/>
      <c r="X220" s="82"/>
      <c r="Y220" s="82"/>
      <c r="Z220" s="82"/>
      <c r="AA220" s="82"/>
      <c r="AB220" s="82"/>
      <c r="AC220" s="82"/>
      <c r="AD220" s="82"/>
    </row>
    <row r="221" spans="9:30" s="187" customFormat="1">
      <c r="I221" s="322"/>
      <c r="J221" s="322"/>
      <c r="K221" s="82"/>
      <c r="L221" s="82"/>
      <c r="M221" s="82"/>
      <c r="N221" s="82"/>
      <c r="O221" s="82"/>
      <c r="P221" s="82"/>
      <c r="Q221" s="82"/>
      <c r="R221" s="82"/>
      <c r="S221" s="82"/>
      <c r="T221" s="82"/>
      <c r="U221" s="82"/>
      <c r="V221" s="82"/>
      <c r="W221" s="82"/>
      <c r="X221" s="82"/>
      <c r="Y221" s="82"/>
      <c r="Z221" s="82"/>
      <c r="AA221" s="82"/>
      <c r="AB221" s="82"/>
      <c r="AC221" s="82"/>
      <c r="AD221" s="82"/>
    </row>
    <row r="222" spans="9:30" s="187" customFormat="1">
      <c r="I222" s="322"/>
      <c r="J222" s="322"/>
      <c r="K222" s="82"/>
      <c r="L222" s="82"/>
      <c r="M222" s="82"/>
      <c r="N222" s="82"/>
      <c r="O222" s="82"/>
      <c r="P222" s="82"/>
      <c r="Q222" s="82"/>
      <c r="R222" s="82"/>
      <c r="S222" s="82"/>
      <c r="T222" s="82"/>
      <c r="U222" s="82"/>
      <c r="V222" s="82"/>
      <c r="W222" s="82"/>
      <c r="X222" s="82"/>
      <c r="Y222" s="82"/>
      <c r="Z222" s="82"/>
      <c r="AA222" s="82"/>
      <c r="AB222" s="82"/>
      <c r="AC222" s="82"/>
      <c r="AD222" s="82"/>
    </row>
    <row r="223" spans="9:30" s="187" customFormat="1">
      <c r="I223" s="322"/>
      <c r="J223" s="322"/>
      <c r="K223" s="82"/>
      <c r="L223" s="82"/>
      <c r="M223" s="82"/>
      <c r="N223" s="82"/>
      <c r="O223" s="82"/>
      <c r="P223" s="82"/>
      <c r="Q223" s="82"/>
      <c r="R223" s="82"/>
      <c r="S223" s="82"/>
      <c r="T223" s="82"/>
      <c r="U223" s="82"/>
      <c r="V223" s="82"/>
      <c r="W223" s="82"/>
      <c r="X223" s="82"/>
      <c r="Y223" s="82"/>
      <c r="Z223" s="82"/>
      <c r="AA223" s="82"/>
      <c r="AB223" s="82"/>
      <c r="AC223" s="82"/>
      <c r="AD223" s="82"/>
    </row>
    <row r="224" spans="9:30" s="187" customFormat="1">
      <c r="I224" s="322"/>
      <c r="J224" s="322"/>
      <c r="K224" s="82"/>
      <c r="L224" s="82"/>
      <c r="M224" s="82"/>
      <c r="N224" s="82"/>
      <c r="O224" s="82"/>
      <c r="P224" s="82"/>
      <c r="Q224" s="82"/>
      <c r="R224" s="82"/>
      <c r="S224" s="82"/>
      <c r="T224" s="82"/>
      <c r="U224" s="82"/>
      <c r="V224" s="82"/>
      <c r="W224" s="82"/>
      <c r="X224" s="82"/>
      <c r="Y224" s="82"/>
      <c r="Z224" s="82"/>
      <c r="AA224" s="82"/>
      <c r="AB224" s="82"/>
      <c r="AC224" s="82"/>
      <c r="AD224" s="82"/>
    </row>
    <row r="225" spans="9:30" s="187" customFormat="1">
      <c r="I225" s="322"/>
      <c r="J225" s="322"/>
      <c r="K225" s="82"/>
      <c r="L225" s="82"/>
      <c r="M225" s="82"/>
      <c r="N225" s="82"/>
      <c r="O225" s="82"/>
      <c r="P225" s="82"/>
      <c r="Q225" s="82"/>
      <c r="R225" s="82"/>
      <c r="S225" s="82"/>
      <c r="T225" s="82"/>
      <c r="U225" s="82"/>
      <c r="V225" s="82"/>
      <c r="W225" s="82"/>
      <c r="X225" s="82"/>
      <c r="Y225" s="82"/>
      <c r="Z225" s="82"/>
      <c r="AA225" s="82"/>
      <c r="AB225" s="82"/>
      <c r="AC225" s="82"/>
      <c r="AD225" s="82"/>
    </row>
    <row r="226" spans="9:30" s="187" customFormat="1">
      <c r="I226" s="322"/>
      <c r="J226" s="322"/>
      <c r="K226" s="82"/>
      <c r="L226" s="82"/>
      <c r="M226" s="82"/>
      <c r="N226" s="82"/>
      <c r="O226" s="82"/>
      <c r="P226" s="82"/>
      <c r="Q226" s="82"/>
      <c r="R226" s="82"/>
      <c r="S226" s="82"/>
      <c r="T226" s="82"/>
      <c r="U226" s="82"/>
      <c r="V226" s="82"/>
      <c r="W226" s="82"/>
      <c r="X226" s="82"/>
      <c r="Y226" s="82"/>
      <c r="Z226" s="82"/>
      <c r="AA226" s="82"/>
      <c r="AB226" s="82"/>
      <c r="AC226" s="82"/>
      <c r="AD226" s="82"/>
    </row>
    <row r="227" spans="9:30" s="187" customFormat="1">
      <c r="I227" s="322"/>
      <c r="J227" s="322"/>
      <c r="K227" s="82"/>
      <c r="L227" s="82"/>
      <c r="M227" s="82"/>
      <c r="N227" s="82"/>
      <c r="O227" s="82"/>
      <c r="P227" s="82"/>
      <c r="Q227" s="82"/>
      <c r="R227" s="82"/>
      <c r="S227" s="82"/>
      <c r="T227" s="82"/>
      <c r="U227" s="82"/>
      <c r="V227" s="82"/>
      <c r="W227" s="82"/>
      <c r="X227" s="82"/>
      <c r="Y227" s="82"/>
      <c r="Z227" s="82"/>
      <c r="AA227" s="82"/>
      <c r="AB227" s="82"/>
      <c r="AC227" s="82"/>
      <c r="AD227" s="82"/>
    </row>
    <row r="228" spans="9:30" s="187" customFormat="1">
      <c r="I228" s="322"/>
      <c r="J228" s="322"/>
      <c r="K228" s="82"/>
      <c r="L228" s="82"/>
      <c r="M228" s="82"/>
      <c r="N228" s="82"/>
      <c r="O228" s="82"/>
      <c r="P228" s="82"/>
      <c r="Q228" s="82"/>
      <c r="R228" s="82"/>
      <c r="S228" s="82"/>
      <c r="T228" s="82"/>
      <c r="U228" s="82"/>
      <c r="V228" s="82"/>
      <c r="W228" s="82"/>
      <c r="X228" s="82"/>
      <c r="Y228" s="82"/>
      <c r="Z228" s="82"/>
      <c r="AA228" s="82"/>
      <c r="AB228" s="82"/>
      <c r="AC228" s="82"/>
      <c r="AD228" s="82"/>
    </row>
    <row r="229" spans="9:30" s="187" customFormat="1">
      <c r="I229" s="322"/>
      <c r="J229" s="322"/>
      <c r="K229" s="82"/>
      <c r="L229" s="82"/>
      <c r="M229" s="82"/>
      <c r="N229" s="82"/>
      <c r="O229" s="82"/>
      <c r="P229" s="82"/>
      <c r="Q229" s="82"/>
      <c r="R229" s="82"/>
      <c r="S229" s="82"/>
      <c r="T229" s="82"/>
      <c r="U229" s="82"/>
      <c r="V229" s="82"/>
      <c r="W229" s="82"/>
      <c r="X229" s="82"/>
      <c r="Y229" s="82"/>
      <c r="Z229" s="82"/>
      <c r="AA229" s="82"/>
      <c r="AB229" s="82"/>
      <c r="AC229" s="82"/>
      <c r="AD229" s="82"/>
    </row>
    <row r="230" spans="9:30" s="187" customFormat="1">
      <c r="I230" s="322"/>
      <c r="J230" s="322"/>
      <c r="K230" s="82"/>
      <c r="L230" s="82"/>
      <c r="M230" s="82"/>
      <c r="N230" s="82"/>
      <c r="O230" s="82"/>
      <c r="P230" s="82"/>
      <c r="Q230" s="82"/>
      <c r="R230" s="82"/>
      <c r="S230" s="82"/>
      <c r="T230" s="82"/>
      <c r="U230" s="82"/>
      <c r="V230" s="82"/>
      <c r="W230" s="82"/>
      <c r="X230" s="82"/>
      <c r="Y230" s="82"/>
      <c r="Z230" s="82"/>
      <c r="AA230" s="82"/>
      <c r="AB230" s="82"/>
      <c r="AC230" s="82"/>
      <c r="AD230" s="82"/>
    </row>
    <row r="231" spans="9:30" s="187" customFormat="1">
      <c r="I231" s="322"/>
      <c r="J231" s="322"/>
      <c r="K231" s="82"/>
      <c r="L231" s="82"/>
      <c r="M231" s="82"/>
      <c r="N231" s="82"/>
      <c r="O231" s="82"/>
      <c r="P231" s="82"/>
      <c r="Q231" s="82"/>
      <c r="R231" s="82"/>
      <c r="S231" s="82"/>
      <c r="T231" s="82"/>
      <c r="U231" s="82"/>
      <c r="V231" s="82"/>
      <c r="W231" s="82"/>
      <c r="X231" s="82"/>
      <c r="Y231" s="82"/>
      <c r="Z231" s="82"/>
      <c r="AA231" s="82"/>
      <c r="AB231" s="82"/>
      <c r="AC231" s="82"/>
      <c r="AD231" s="82"/>
    </row>
    <row r="232" spans="9:30" s="187" customFormat="1">
      <c r="I232" s="322"/>
      <c r="J232" s="322"/>
      <c r="K232" s="82"/>
      <c r="L232" s="82"/>
      <c r="M232" s="82"/>
      <c r="N232" s="82"/>
      <c r="O232" s="82"/>
      <c r="P232" s="82"/>
      <c r="Q232" s="82"/>
      <c r="R232" s="82"/>
      <c r="S232" s="82"/>
      <c r="T232" s="82"/>
      <c r="U232" s="82"/>
      <c r="V232" s="82"/>
      <c r="W232" s="82"/>
      <c r="X232" s="82"/>
      <c r="Y232" s="82"/>
      <c r="Z232" s="82"/>
      <c r="AA232" s="82"/>
      <c r="AB232" s="82"/>
      <c r="AC232" s="82"/>
      <c r="AD232" s="82"/>
    </row>
    <row r="233" spans="9:30" s="187" customFormat="1">
      <c r="I233" s="322"/>
      <c r="J233" s="322"/>
      <c r="K233" s="82"/>
      <c r="L233" s="82"/>
      <c r="M233" s="82"/>
      <c r="N233" s="82"/>
      <c r="O233" s="82"/>
      <c r="P233" s="82"/>
      <c r="Q233" s="82"/>
      <c r="R233" s="82"/>
      <c r="S233" s="82"/>
      <c r="T233" s="82"/>
      <c r="U233" s="82"/>
      <c r="V233" s="82"/>
      <c r="W233" s="82"/>
      <c r="X233" s="82"/>
      <c r="Y233" s="82"/>
      <c r="Z233" s="82"/>
      <c r="AA233" s="82"/>
      <c r="AB233" s="82"/>
      <c r="AC233" s="82"/>
      <c r="AD233" s="82"/>
    </row>
    <row r="234" spans="9:30" s="187" customFormat="1">
      <c r="I234" s="322"/>
      <c r="J234" s="322"/>
      <c r="K234" s="82"/>
      <c r="L234" s="82"/>
      <c r="M234" s="82"/>
      <c r="N234" s="82"/>
      <c r="O234" s="82"/>
      <c r="P234" s="82"/>
      <c r="Q234" s="82"/>
      <c r="R234" s="82"/>
      <c r="S234" s="82"/>
      <c r="T234" s="82"/>
      <c r="U234" s="82"/>
      <c r="V234" s="82"/>
      <c r="W234" s="82"/>
      <c r="X234" s="82"/>
      <c r="Y234" s="82"/>
      <c r="Z234" s="82"/>
      <c r="AA234" s="82"/>
      <c r="AB234" s="82"/>
      <c r="AC234" s="82"/>
      <c r="AD234" s="82"/>
    </row>
    <row r="235" spans="9:30" s="187" customFormat="1">
      <c r="I235" s="322"/>
      <c r="J235" s="322"/>
      <c r="K235" s="82"/>
      <c r="L235" s="82"/>
      <c r="M235" s="82"/>
      <c r="N235" s="82"/>
      <c r="O235" s="82"/>
      <c r="P235" s="82"/>
      <c r="Q235" s="82"/>
      <c r="R235" s="82"/>
      <c r="S235" s="82"/>
      <c r="T235" s="82"/>
      <c r="U235" s="82"/>
      <c r="V235" s="82"/>
      <c r="W235" s="82"/>
      <c r="X235" s="82"/>
      <c r="Y235" s="82"/>
      <c r="Z235" s="82"/>
      <c r="AA235" s="82"/>
      <c r="AB235" s="82"/>
      <c r="AC235" s="82"/>
      <c r="AD235" s="82"/>
    </row>
    <row r="236" spans="9:30" s="187" customFormat="1">
      <c r="I236" s="322"/>
      <c r="J236" s="322"/>
      <c r="K236" s="82"/>
      <c r="L236" s="82"/>
      <c r="M236" s="82"/>
      <c r="N236" s="82"/>
      <c r="O236" s="82"/>
      <c r="P236" s="82"/>
      <c r="Q236" s="82"/>
      <c r="R236" s="82"/>
      <c r="S236" s="82"/>
      <c r="T236" s="82"/>
      <c r="U236" s="82"/>
      <c r="V236" s="82"/>
      <c r="W236" s="82"/>
      <c r="X236" s="82"/>
      <c r="Y236" s="82"/>
      <c r="Z236" s="82"/>
      <c r="AA236" s="82"/>
      <c r="AB236" s="82"/>
      <c r="AC236" s="82"/>
      <c r="AD236" s="82"/>
    </row>
    <row r="237" spans="9:30" s="187" customFormat="1">
      <c r="I237" s="322"/>
      <c r="J237" s="322"/>
      <c r="K237" s="82"/>
      <c r="L237" s="82"/>
      <c r="M237" s="82"/>
      <c r="N237" s="82"/>
      <c r="O237" s="82"/>
      <c r="P237" s="82"/>
      <c r="Q237" s="82"/>
      <c r="R237" s="82"/>
      <c r="S237" s="82"/>
      <c r="T237" s="82"/>
      <c r="U237" s="82"/>
      <c r="V237" s="82"/>
      <c r="W237" s="82"/>
      <c r="X237" s="82"/>
      <c r="Y237" s="82"/>
      <c r="Z237" s="82"/>
      <c r="AA237" s="82"/>
      <c r="AB237" s="82"/>
      <c r="AC237" s="82"/>
      <c r="AD237" s="82"/>
    </row>
    <row r="238" spans="9:30" s="187" customFormat="1">
      <c r="I238" s="322"/>
      <c r="J238" s="322"/>
      <c r="K238" s="82"/>
      <c r="L238" s="82"/>
      <c r="M238" s="82"/>
      <c r="N238" s="82"/>
      <c r="O238" s="82"/>
      <c r="P238" s="82"/>
      <c r="Q238" s="82"/>
      <c r="R238" s="82"/>
      <c r="S238" s="82"/>
      <c r="T238" s="82"/>
      <c r="U238" s="82"/>
      <c r="V238" s="82"/>
      <c r="W238" s="82"/>
      <c r="X238" s="82"/>
      <c r="Y238" s="82"/>
      <c r="Z238" s="82"/>
      <c r="AA238" s="82"/>
      <c r="AB238" s="82"/>
      <c r="AC238" s="82"/>
      <c r="AD238" s="82"/>
    </row>
    <row r="239" spans="9:30" s="187" customFormat="1">
      <c r="I239" s="322"/>
      <c r="J239" s="322"/>
      <c r="K239" s="82"/>
      <c r="L239" s="82"/>
      <c r="M239" s="82"/>
      <c r="N239" s="82"/>
      <c r="O239" s="82"/>
      <c r="P239" s="82"/>
      <c r="Q239" s="82"/>
      <c r="R239" s="82"/>
      <c r="S239" s="82"/>
      <c r="T239" s="82"/>
      <c r="U239" s="82"/>
      <c r="V239" s="82"/>
      <c r="W239" s="82"/>
      <c r="X239" s="82"/>
      <c r="Y239" s="82"/>
      <c r="Z239" s="82"/>
      <c r="AA239" s="82"/>
      <c r="AB239" s="82"/>
      <c r="AC239" s="82"/>
      <c r="AD239" s="82"/>
    </row>
    <row r="240" spans="9:30" s="187" customFormat="1">
      <c r="I240" s="322"/>
      <c r="J240" s="322"/>
      <c r="K240" s="82"/>
      <c r="L240" s="82"/>
      <c r="M240" s="82"/>
      <c r="N240" s="82"/>
      <c r="O240" s="82"/>
      <c r="P240" s="82"/>
      <c r="Q240" s="82"/>
      <c r="R240" s="82"/>
      <c r="S240" s="82"/>
      <c r="T240" s="82"/>
      <c r="U240" s="82"/>
      <c r="V240" s="82"/>
      <c r="W240" s="82"/>
      <c r="X240" s="82"/>
      <c r="Y240" s="82"/>
      <c r="Z240" s="82"/>
      <c r="AA240" s="82"/>
      <c r="AB240" s="82"/>
      <c r="AC240" s="82"/>
      <c r="AD240" s="82"/>
    </row>
    <row r="241" spans="9:30" s="187" customFormat="1">
      <c r="I241" s="322"/>
      <c r="J241" s="322"/>
      <c r="K241" s="82"/>
      <c r="L241" s="82"/>
      <c r="M241" s="82"/>
      <c r="N241" s="82"/>
      <c r="O241" s="82"/>
      <c r="P241" s="82"/>
      <c r="Q241" s="82"/>
      <c r="R241" s="82"/>
      <c r="S241" s="82"/>
      <c r="T241" s="82"/>
      <c r="U241" s="82"/>
      <c r="V241" s="82"/>
      <c r="W241" s="82"/>
      <c r="X241" s="82"/>
      <c r="Y241" s="82"/>
      <c r="Z241" s="82"/>
      <c r="AA241" s="82"/>
      <c r="AB241" s="82"/>
      <c r="AC241" s="82"/>
      <c r="AD241" s="82"/>
    </row>
    <row r="242" spans="9:30" s="187" customFormat="1">
      <c r="I242" s="322"/>
      <c r="J242" s="322"/>
      <c r="K242" s="82"/>
      <c r="L242" s="82"/>
      <c r="M242" s="82"/>
      <c r="N242" s="82"/>
      <c r="O242" s="82"/>
      <c r="P242" s="82"/>
      <c r="Q242" s="82"/>
      <c r="R242" s="82"/>
      <c r="S242" s="82"/>
      <c r="T242" s="82"/>
      <c r="U242" s="82"/>
      <c r="V242" s="82"/>
      <c r="W242" s="82"/>
      <c r="X242" s="82"/>
      <c r="Y242" s="82"/>
      <c r="Z242" s="82"/>
      <c r="AA242" s="82"/>
      <c r="AB242" s="82"/>
      <c r="AC242" s="82"/>
      <c r="AD242" s="82"/>
    </row>
    <row r="243" spans="9:30" s="187" customFormat="1">
      <c r="I243" s="322"/>
      <c r="J243" s="322"/>
      <c r="K243" s="82"/>
      <c r="L243" s="82"/>
      <c r="M243" s="82"/>
      <c r="N243" s="82"/>
      <c r="O243" s="82"/>
      <c r="P243" s="82"/>
      <c r="Q243" s="82"/>
      <c r="R243" s="82"/>
      <c r="S243" s="82"/>
      <c r="T243" s="82"/>
      <c r="U243" s="82"/>
      <c r="V243" s="82"/>
      <c r="W243" s="82"/>
      <c r="X243" s="82"/>
      <c r="Y243" s="82"/>
      <c r="Z243" s="82"/>
      <c r="AA243" s="82"/>
      <c r="AB243" s="82"/>
      <c r="AC243" s="82"/>
      <c r="AD243" s="82"/>
    </row>
    <row r="244" spans="9:30" s="187" customFormat="1">
      <c r="I244" s="322"/>
      <c r="J244" s="322"/>
      <c r="K244" s="82"/>
      <c r="L244" s="82"/>
      <c r="M244" s="82"/>
      <c r="N244" s="82"/>
      <c r="O244" s="82"/>
      <c r="P244" s="82"/>
      <c r="Q244" s="82"/>
      <c r="R244" s="82"/>
      <c r="S244" s="82"/>
      <c r="T244" s="82"/>
      <c r="U244" s="82"/>
      <c r="V244" s="82"/>
      <c r="W244" s="82"/>
      <c r="X244" s="82"/>
      <c r="Y244" s="82"/>
      <c r="Z244" s="82"/>
      <c r="AA244" s="82"/>
      <c r="AB244" s="82"/>
      <c r="AC244" s="82"/>
      <c r="AD244" s="82"/>
    </row>
    <row r="245" spans="9:30" s="187" customFormat="1">
      <c r="I245" s="322"/>
      <c r="J245" s="322"/>
      <c r="K245" s="82"/>
      <c r="L245" s="82"/>
      <c r="M245" s="82"/>
      <c r="N245" s="82"/>
      <c r="O245" s="82"/>
      <c r="P245" s="82"/>
      <c r="Q245" s="82"/>
      <c r="R245" s="82"/>
      <c r="S245" s="82"/>
      <c r="T245" s="82"/>
      <c r="U245" s="82"/>
      <c r="V245" s="82"/>
      <c r="W245" s="82"/>
      <c r="X245" s="82"/>
      <c r="Y245" s="82"/>
      <c r="Z245" s="82"/>
      <c r="AA245" s="82"/>
      <c r="AB245" s="82"/>
      <c r="AC245" s="82"/>
      <c r="AD245" s="82"/>
    </row>
    <row r="246" spans="9:30" s="187" customFormat="1">
      <c r="I246" s="322"/>
      <c r="J246" s="322"/>
      <c r="K246" s="82"/>
      <c r="L246" s="82"/>
      <c r="M246" s="82"/>
      <c r="N246" s="82"/>
      <c r="O246" s="82"/>
      <c r="P246" s="82"/>
      <c r="Q246" s="82"/>
      <c r="R246" s="82"/>
      <c r="S246" s="82"/>
      <c r="T246" s="82"/>
      <c r="U246" s="82"/>
      <c r="V246" s="82"/>
      <c r="W246" s="82"/>
      <c r="X246" s="82"/>
      <c r="Y246" s="82"/>
      <c r="Z246" s="82"/>
      <c r="AA246" s="82"/>
      <c r="AB246" s="82"/>
      <c r="AC246" s="82"/>
      <c r="AD246" s="82"/>
    </row>
    <row r="247" spans="9:30" s="187" customFormat="1">
      <c r="I247" s="322"/>
      <c r="J247" s="322"/>
      <c r="K247" s="82"/>
      <c r="L247" s="82"/>
      <c r="M247" s="82"/>
      <c r="N247" s="82"/>
      <c r="O247" s="82"/>
      <c r="P247" s="82"/>
      <c r="Q247" s="82"/>
      <c r="R247" s="82"/>
      <c r="S247" s="82"/>
      <c r="T247" s="82"/>
      <c r="U247" s="82"/>
      <c r="V247" s="82"/>
      <c r="W247" s="82"/>
      <c r="X247" s="82"/>
      <c r="Y247" s="82"/>
      <c r="Z247" s="82"/>
      <c r="AA247" s="82"/>
      <c r="AB247" s="82"/>
      <c r="AC247" s="82"/>
      <c r="AD247" s="82"/>
    </row>
    <row r="248" spans="9:30" s="187" customFormat="1">
      <c r="I248" s="322"/>
      <c r="J248" s="322"/>
      <c r="K248" s="82"/>
      <c r="L248" s="82"/>
      <c r="M248" s="82"/>
      <c r="N248" s="82"/>
      <c r="O248" s="82"/>
      <c r="P248" s="82"/>
      <c r="Q248" s="82"/>
      <c r="R248" s="82"/>
      <c r="S248" s="82"/>
      <c r="T248" s="82"/>
      <c r="U248" s="82"/>
      <c r="V248" s="82"/>
      <c r="W248" s="82"/>
      <c r="X248" s="82"/>
      <c r="Y248" s="82"/>
      <c r="Z248" s="82"/>
      <c r="AA248" s="82"/>
      <c r="AB248" s="82"/>
      <c r="AC248" s="82"/>
      <c r="AD248" s="82"/>
    </row>
    <row r="249" spans="9:30" s="187" customFormat="1">
      <c r="I249" s="322"/>
      <c r="J249" s="322"/>
      <c r="K249" s="82"/>
      <c r="L249" s="82"/>
      <c r="M249" s="82"/>
      <c r="N249" s="82"/>
      <c r="O249" s="82"/>
      <c r="P249" s="82"/>
      <c r="Q249" s="82"/>
      <c r="R249" s="82"/>
      <c r="S249" s="82"/>
      <c r="T249" s="82"/>
      <c r="U249" s="82"/>
      <c r="V249" s="82"/>
      <c r="W249" s="82"/>
      <c r="X249" s="82"/>
      <c r="Y249" s="82"/>
      <c r="Z249" s="82"/>
      <c r="AA249" s="82"/>
      <c r="AB249" s="82"/>
      <c r="AC249" s="82"/>
      <c r="AD249" s="82"/>
    </row>
    <row r="250" spans="9:30" s="187" customFormat="1">
      <c r="I250" s="322"/>
      <c r="J250" s="322"/>
      <c r="K250" s="82"/>
      <c r="L250" s="82"/>
      <c r="M250" s="82"/>
      <c r="N250" s="82"/>
      <c r="O250" s="82"/>
      <c r="P250" s="82"/>
      <c r="Q250" s="82"/>
      <c r="R250" s="82"/>
      <c r="S250" s="82"/>
      <c r="T250" s="82"/>
      <c r="U250" s="82"/>
      <c r="V250" s="82"/>
      <c r="W250" s="82"/>
      <c r="X250" s="82"/>
      <c r="Y250" s="82"/>
      <c r="Z250" s="82"/>
      <c r="AA250" s="82"/>
      <c r="AB250" s="82"/>
      <c r="AC250" s="82"/>
      <c r="AD250" s="82"/>
    </row>
    <row r="251" spans="9:30" s="187" customFormat="1">
      <c r="I251" s="322"/>
      <c r="J251" s="322"/>
      <c r="K251" s="82"/>
      <c r="L251" s="82"/>
      <c r="M251" s="82"/>
      <c r="N251" s="82"/>
      <c r="O251" s="82"/>
      <c r="P251" s="82"/>
      <c r="Q251" s="82"/>
      <c r="R251" s="82"/>
      <c r="S251" s="82"/>
      <c r="T251" s="82"/>
      <c r="U251" s="82"/>
      <c r="V251" s="82"/>
      <c r="W251" s="82"/>
      <c r="X251" s="82"/>
      <c r="Y251" s="82"/>
      <c r="Z251" s="82"/>
      <c r="AA251" s="82"/>
      <c r="AB251" s="82"/>
      <c r="AC251" s="82"/>
      <c r="AD251" s="82"/>
    </row>
    <row r="252" spans="9:30" s="187" customFormat="1">
      <c r="I252" s="322"/>
      <c r="J252" s="322"/>
      <c r="K252" s="82"/>
      <c r="L252" s="82"/>
      <c r="M252" s="82"/>
      <c r="N252" s="82"/>
      <c r="O252" s="82"/>
      <c r="P252" s="82"/>
      <c r="Q252" s="82"/>
      <c r="R252" s="82"/>
      <c r="S252" s="82"/>
      <c r="T252" s="82"/>
      <c r="U252" s="82"/>
      <c r="V252" s="82"/>
      <c r="W252" s="82"/>
      <c r="X252" s="82"/>
      <c r="Y252" s="82"/>
      <c r="Z252" s="82"/>
      <c r="AA252" s="82"/>
      <c r="AB252" s="82"/>
      <c r="AC252" s="82"/>
      <c r="AD252" s="82"/>
    </row>
    <row r="253" spans="9:30" s="187" customFormat="1">
      <c r="I253" s="322"/>
      <c r="J253" s="322"/>
      <c r="K253" s="82"/>
      <c r="L253" s="82"/>
      <c r="M253" s="82"/>
      <c r="N253" s="82"/>
      <c r="O253" s="82"/>
      <c r="P253" s="82"/>
      <c r="Q253" s="82"/>
      <c r="R253" s="82"/>
      <c r="S253" s="82"/>
      <c r="T253" s="82"/>
      <c r="U253" s="82"/>
      <c r="V253" s="82"/>
      <c r="W253" s="82"/>
      <c r="X253" s="82"/>
      <c r="Y253" s="82"/>
      <c r="Z253" s="82"/>
      <c r="AA253" s="82"/>
      <c r="AB253" s="82"/>
      <c r="AC253" s="82"/>
      <c r="AD253" s="82"/>
    </row>
    <row r="254" spans="9:30" s="187" customFormat="1">
      <c r="I254" s="322"/>
      <c r="J254" s="322"/>
      <c r="K254" s="82"/>
      <c r="L254" s="82"/>
      <c r="M254" s="82"/>
      <c r="N254" s="82"/>
      <c r="O254" s="82"/>
      <c r="P254" s="82"/>
      <c r="Q254" s="82"/>
      <c r="R254" s="82"/>
      <c r="S254" s="82"/>
      <c r="T254" s="82"/>
      <c r="U254" s="82"/>
      <c r="V254" s="82"/>
      <c r="W254" s="82"/>
      <c r="X254" s="82"/>
      <c r="Y254" s="82"/>
      <c r="Z254" s="82"/>
      <c r="AA254" s="82"/>
      <c r="AB254" s="82"/>
      <c r="AC254" s="82"/>
      <c r="AD254" s="82"/>
    </row>
    <row r="255" spans="9:30" s="187" customFormat="1">
      <c r="I255" s="322"/>
      <c r="J255" s="322"/>
      <c r="K255" s="82"/>
      <c r="L255" s="82"/>
      <c r="M255" s="82"/>
      <c r="N255" s="82"/>
      <c r="O255" s="82"/>
      <c r="P255" s="82"/>
      <c r="Q255" s="82"/>
      <c r="R255" s="82"/>
      <c r="S255" s="82"/>
      <c r="T255" s="82"/>
      <c r="U255" s="82"/>
      <c r="V255" s="82"/>
      <c r="W255" s="82"/>
      <c r="X255" s="82"/>
      <c r="Y255" s="82"/>
      <c r="Z255" s="82"/>
      <c r="AA255" s="82"/>
      <c r="AB255" s="82"/>
      <c r="AC255" s="82"/>
      <c r="AD255" s="82"/>
    </row>
    <row r="256" spans="9:3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6">
    <mergeCell ref="AV127:AV137"/>
    <mergeCell ref="AW127:AW132"/>
    <mergeCell ref="AX127:AX129"/>
    <mergeCell ref="AX130:AX132"/>
    <mergeCell ref="AW133:AW137"/>
    <mergeCell ref="AV103:AV113"/>
    <mergeCell ref="AW103:AW108"/>
    <mergeCell ref="AX103:AX105"/>
    <mergeCell ref="AX106:AX108"/>
    <mergeCell ref="AW109:AW113"/>
    <mergeCell ref="AV115:AV125"/>
    <mergeCell ref="AW115:AW120"/>
    <mergeCell ref="AX115:AX117"/>
    <mergeCell ref="AX118:AX120"/>
    <mergeCell ref="AW121:AW125"/>
    <mergeCell ref="A98:A101"/>
    <mergeCell ref="B98:B101"/>
    <mergeCell ref="C98:C99"/>
    <mergeCell ref="Y98:Y99"/>
    <mergeCell ref="Z98:Z99"/>
    <mergeCell ref="AW91:AW96"/>
    <mergeCell ref="AX91:AX93"/>
    <mergeCell ref="C92:C93"/>
    <mergeCell ref="Y92:Y93"/>
    <mergeCell ref="Z92:Z93"/>
    <mergeCell ref="A94:A97"/>
    <mergeCell ref="B94:B97"/>
    <mergeCell ref="C94:C95"/>
    <mergeCell ref="Y94:Y95"/>
    <mergeCell ref="Z94:Z95"/>
    <mergeCell ref="A90:A93"/>
    <mergeCell ref="B90:B93"/>
    <mergeCell ref="C90:C91"/>
    <mergeCell ref="Y90:Y91"/>
    <mergeCell ref="Z90:Z91"/>
    <mergeCell ref="AV91:AV101"/>
    <mergeCell ref="C100:C101"/>
    <mergeCell ref="Y100:Y101"/>
    <mergeCell ref="Z100:Z101"/>
    <mergeCell ref="AX82:AX84"/>
    <mergeCell ref="C84:C85"/>
    <mergeCell ref="Y84:Y85"/>
    <mergeCell ref="Z84:Z85"/>
    <mergeCell ref="AW85:AW89"/>
    <mergeCell ref="AX94:AX96"/>
    <mergeCell ref="C96:C97"/>
    <mergeCell ref="Y96:Y97"/>
    <mergeCell ref="Z96:Z97"/>
    <mergeCell ref="AW97:AW101"/>
    <mergeCell ref="A86:A89"/>
    <mergeCell ref="B86:B89"/>
    <mergeCell ref="C86:C87"/>
    <mergeCell ref="Y86:Y87"/>
    <mergeCell ref="Z86:Z87"/>
    <mergeCell ref="AW79:AW84"/>
    <mergeCell ref="AX79:AX81"/>
    <mergeCell ref="C80:C81"/>
    <mergeCell ref="Y80:Y81"/>
    <mergeCell ref="Z80:Z81"/>
    <mergeCell ref="A82:A85"/>
    <mergeCell ref="B82:B85"/>
    <mergeCell ref="C82:C83"/>
    <mergeCell ref="Y82:Y83"/>
    <mergeCell ref="Z82:Z83"/>
    <mergeCell ref="A78:A81"/>
    <mergeCell ref="B78:B81"/>
    <mergeCell ref="C78:C79"/>
    <mergeCell ref="Y78:Y79"/>
    <mergeCell ref="Z78:Z79"/>
    <mergeCell ref="AV79:AV89"/>
    <mergeCell ref="C88:C89"/>
    <mergeCell ref="Y88:Y89"/>
    <mergeCell ref="Z88:Z89"/>
    <mergeCell ref="AX67:AX69"/>
    <mergeCell ref="C68:C69"/>
    <mergeCell ref="Y68:Y69"/>
    <mergeCell ref="Z68:Z69"/>
    <mergeCell ref="A70:A73"/>
    <mergeCell ref="B70:B73"/>
    <mergeCell ref="C70:C71"/>
    <mergeCell ref="Y70:Y71"/>
    <mergeCell ref="Z70:Z71"/>
    <mergeCell ref="A66:A69"/>
    <mergeCell ref="B66:B69"/>
    <mergeCell ref="C66:C67"/>
    <mergeCell ref="Y66:Y67"/>
    <mergeCell ref="Y72:Y73"/>
    <mergeCell ref="Z72:Z73"/>
    <mergeCell ref="AW73:AW77"/>
    <mergeCell ref="A74:A77"/>
    <mergeCell ref="B74:B77"/>
    <mergeCell ref="C74:C75"/>
    <mergeCell ref="Y74:Y75"/>
    <mergeCell ref="Z74:Z75"/>
    <mergeCell ref="AW67:AW72"/>
    <mergeCell ref="AX42:AX44"/>
    <mergeCell ref="A43:A44"/>
    <mergeCell ref="Z66:Z67"/>
    <mergeCell ref="AV67:AV77"/>
    <mergeCell ref="C76:C77"/>
    <mergeCell ref="Y76:Y77"/>
    <mergeCell ref="Z76:Z77"/>
    <mergeCell ref="AW61:AW65"/>
    <mergeCell ref="A62:A65"/>
    <mergeCell ref="B62:B65"/>
    <mergeCell ref="C62:C63"/>
    <mergeCell ref="Y62:Y63"/>
    <mergeCell ref="Z62:Z63"/>
    <mergeCell ref="C64:C65"/>
    <mergeCell ref="Y64:Y65"/>
    <mergeCell ref="Z64:Z65"/>
    <mergeCell ref="B60:B61"/>
    <mergeCell ref="C60:C61"/>
    <mergeCell ref="W60:W61"/>
    <mergeCell ref="X60:X61"/>
    <mergeCell ref="Y60:Y61"/>
    <mergeCell ref="Z60:Z61"/>
    <mergeCell ref="AX70:AX72"/>
    <mergeCell ref="C72:C73"/>
    <mergeCell ref="A49:A50"/>
    <mergeCell ref="B49:B50"/>
    <mergeCell ref="A51:A52"/>
    <mergeCell ref="B51:B52"/>
    <mergeCell ref="A41:A42"/>
    <mergeCell ref="B41:B42"/>
    <mergeCell ref="AV42:AV52"/>
    <mergeCell ref="AW42:AW47"/>
    <mergeCell ref="B43:B44"/>
    <mergeCell ref="A45:A46"/>
    <mergeCell ref="B45:B46"/>
    <mergeCell ref="A53:A54"/>
    <mergeCell ref="B53:B54"/>
    <mergeCell ref="AV54:AV65"/>
    <mergeCell ref="AW54:AW60"/>
    <mergeCell ref="AX54:AX56"/>
    <mergeCell ref="A55:A56"/>
    <mergeCell ref="B55:B56"/>
    <mergeCell ref="AX57:AX60"/>
    <mergeCell ref="A59:Z59"/>
    <mergeCell ref="A60:A61"/>
    <mergeCell ref="AX45:AX47"/>
    <mergeCell ref="AB35:AB36"/>
    <mergeCell ref="AW36:AW40"/>
    <mergeCell ref="A37:A38"/>
    <mergeCell ref="B37:B38"/>
    <mergeCell ref="A39:A40"/>
    <mergeCell ref="B39:B40"/>
    <mergeCell ref="S35:S36"/>
    <mergeCell ref="T35:T36"/>
    <mergeCell ref="U35:U36"/>
    <mergeCell ref="V35:W35"/>
    <mergeCell ref="X35:Y35"/>
    <mergeCell ref="Z35:AA35"/>
    <mergeCell ref="K35:L35"/>
    <mergeCell ref="M35:N35"/>
    <mergeCell ref="O35:O36"/>
    <mergeCell ref="P35:P36"/>
    <mergeCell ref="Q35:Q36"/>
    <mergeCell ref="R35:R36"/>
    <mergeCell ref="H35:H36"/>
    <mergeCell ref="I35:J35"/>
    <mergeCell ref="A47:A48"/>
    <mergeCell ref="B47:B48"/>
    <mergeCell ref="AW48:AW52"/>
    <mergeCell ref="A29:A30"/>
    <mergeCell ref="B29:B30"/>
    <mergeCell ref="D29:D30"/>
    <mergeCell ref="E29:E30"/>
    <mergeCell ref="F29:F30"/>
    <mergeCell ref="G29:G30"/>
    <mergeCell ref="AW30:AW35"/>
    <mergeCell ref="AX30:AX32"/>
    <mergeCell ref="A33:B33"/>
    <mergeCell ref="D33:O33"/>
    <mergeCell ref="P33:AB33"/>
    <mergeCell ref="AX33:AX35"/>
    <mergeCell ref="A34:B34"/>
    <mergeCell ref="D34:H34"/>
    <mergeCell ref="I34:N34"/>
    <mergeCell ref="Q34:U34"/>
    <mergeCell ref="V34:AA34"/>
    <mergeCell ref="A35:A36"/>
    <mergeCell ref="B35:B36"/>
    <mergeCell ref="C35:C36"/>
    <mergeCell ref="D35:D36"/>
    <mergeCell ref="E35:E36"/>
    <mergeCell ref="F35:F36"/>
    <mergeCell ref="G35:G36"/>
    <mergeCell ref="AX21:AX23"/>
    <mergeCell ref="AV18:AV28"/>
    <mergeCell ref="AW18:AW23"/>
    <mergeCell ref="AX18:AX20"/>
    <mergeCell ref="AW24:AW28"/>
    <mergeCell ref="A25:A26"/>
    <mergeCell ref="B25:B26"/>
    <mergeCell ref="D25:D26"/>
    <mergeCell ref="E25:E26"/>
    <mergeCell ref="F25:F26"/>
    <mergeCell ref="G25:G26"/>
    <mergeCell ref="A27:A28"/>
    <mergeCell ref="B27:B28"/>
    <mergeCell ref="D27:D28"/>
    <mergeCell ref="A23:A24"/>
    <mergeCell ref="B23:B24"/>
    <mergeCell ref="D23:D24"/>
    <mergeCell ref="E23:E24"/>
    <mergeCell ref="F23:F24"/>
    <mergeCell ref="G23:G24"/>
    <mergeCell ref="E27:E28"/>
    <mergeCell ref="F27:F28"/>
    <mergeCell ref="G27:G28"/>
    <mergeCell ref="A19:A20"/>
    <mergeCell ref="B19:B20"/>
    <mergeCell ref="D19:D20"/>
    <mergeCell ref="E19:E20"/>
    <mergeCell ref="F19:F20"/>
    <mergeCell ref="G19:G20"/>
    <mergeCell ref="A21:A22"/>
    <mergeCell ref="A17:A18"/>
    <mergeCell ref="B17:B18"/>
    <mergeCell ref="D17:D18"/>
    <mergeCell ref="E17:E18"/>
    <mergeCell ref="F17:F18"/>
    <mergeCell ref="G17:G18"/>
    <mergeCell ref="B21:B22"/>
    <mergeCell ref="D21:D22"/>
    <mergeCell ref="E21:E22"/>
    <mergeCell ref="F21:F22"/>
    <mergeCell ref="G21:G22"/>
    <mergeCell ref="A11:A12"/>
    <mergeCell ref="B11:B12"/>
    <mergeCell ref="D11:D12"/>
    <mergeCell ref="E11:E12"/>
    <mergeCell ref="F11:F12"/>
    <mergeCell ref="G11:G12"/>
    <mergeCell ref="A15:A16"/>
    <mergeCell ref="B15:B16"/>
    <mergeCell ref="D15:D16"/>
    <mergeCell ref="E15:E16"/>
    <mergeCell ref="F15:F16"/>
    <mergeCell ref="G15:G16"/>
    <mergeCell ref="A13:A14"/>
    <mergeCell ref="B13:B14"/>
    <mergeCell ref="D13:D14"/>
    <mergeCell ref="E13:E14"/>
    <mergeCell ref="F13:F14"/>
    <mergeCell ref="G13:G14"/>
    <mergeCell ref="A3:C3"/>
    <mergeCell ref="A4:A5"/>
    <mergeCell ref="B4:C4"/>
    <mergeCell ref="A9:C9"/>
    <mergeCell ref="D9:G9"/>
    <mergeCell ref="H9:L9"/>
    <mergeCell ref="M9:Q9"/>
    <mergeCell ref="R9:V9"/>
    <mergeCell ref="W9:AA9"/>
  </mergeCells>
  <dataValidations count="5">
    <dataValidation type="list" allowBlank="1" showInputMessage="1" showErrorMessage="1" sqref="D11:D30">
      <formula1>$AV$7:$AV$12</formula1>
    </dataValidation>
    <dataValidation type="list" allowBlank="1" showInputMessage="1" showErrorMessage="1" sqref="S31 N31 D31 C102 I31 X31">
      <formula1>#REF!</formula1>
    </dataValidation>
    <dataValidation type="list" allowBlank="1" showInputMessage="1" showErrorMessage="1" sqref="I11:I30">
      <formula1>$AX$10:$AX$12</formula1>
    </dataValidation>
    <dataValidation type="list" allowBlank="1" showInputMessage="1" showErrorMessage="1" sqref="N11:N30">
      <formula1>$AZ$10:$AZ$13</formula1>
    </dataValidation>
    <dataValidation type="list" allowBlank="1" showInputMessage="1" showErrorMessage="1" sqref="S11:S30 X11:X30">
      <formula1>$BB$10:$BB$13</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37"/>
  <sheetViews>
    <sheetView showGridLines="0" zoomScale="70" zoomScaleNormal="70" zoomScaleSheetLayoutView="10" workbookViewId="0">
      <pane xSplit="3" topLeftCell="D1" activePane="topRight" state="frozen"/>
      <selection pane="topRight" activeCell="A11" sqref="A11:A12"/>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28.28515625" style="186" customWidth="1"/>
    <col min="6" max="6" width="20.7109375" style="186" customWidth="1"/>
    <col min="7" max="7" width="30.42578125" style="186" customWidth="1"/>
    <col min="8" max="8" width="31" style="186" customWidth="1"/>
    <col min="9" max="9" width="35.42578125" style="324" customWidth="1"/>
    <col min="10" max="10" width="26.42578125" style="324" customWidth="1"/>
    <col min="11" max="11" width="23.85546875" style="25" customWidth="1"/>
    <col min="12" max="12" width="29.85546875" style="25" customWidth="1"/>
    <col min="13" max="13" width="25.7109375" style="25" customWidth="1"/>
    <col min="14" max="14" width="39.42578125" style="25" customWidth="1"/>
    <col min="15" max="15" width="31.5703125" style="25" customWidth="1"/>
    <col min="16" max="16" width="23.5703125" style="25" customWidth="1"/>
    <col min="17" max="17" width="36.85546875" style="25" customWidth="1"/>
    <col min="18" max="18" width="27.85546875" style="25" customWidth="1"/>
    <col min="19" max="19" width="34.28515625" style="25" customWidth="1"/>
    <col min="20" max="20" width="27.5703125" style="25" customWidth="1"/>
    <col min="21" max="21" width="28.5703125" style="25" customWidth="1"/>
    <col min="22" max="22" width="39" style="25" customWidth="1"/>
    <col min="23" max="23" width="28.85546875" style="25" customWidth="1"/>
    <col min="24" max="24" width="34.85546875" style="25" customWidth="1"/>
    <col min="25" max="25" width="31.140625" style="25" customWidth="1"/>
    <col min="26" max="26" width="29.85546875" style="25" customWidth="1"/>
    <col min="27" max="27" width="27.7109375" style="25" customWidth="1"/>
    <col min="28" max="28" width="35.42578125" style="25" customWidth="1"/>
    <col min="29" max="29" width="47.425781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0" width="40.7109375" style="186" hidden="1" customWidth="1"/>
    <col min="71" max="72" width="40.7109375" style="186"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4" customHeight="1" thickBot="1">
      <c r="A3" s="456" t="s">
        <v>153</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40"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41.25" customHeight="1" thickBot="1">
      <c r="A5" s="534"/>
      <c r="B5" s="189"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9.75" customHeight="1" thickBot="1">
      <c r="A6" s="190" t="str">
        <f>IF(Identification!G28="","",Identification!G28)</f>
        <v/>
      </c>
      <c r="B6" s="190" t="str">
        <f>IF(Identification!G30="","",Identification!G30)</f>
        <v/>
      </c>
      <c r="C6" s="190" t="str">
        <f>IF(Identification!G31="","",Identification!G31)</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36"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45.7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2"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c r="F11" s="463" t="str">
        <f t="shared" ref="F11:F30" si="0">IF(D11="","", IF(D11="Aucune anomalie observée","Conforme","Non conforme"))</f>
        <v/>
      </c>
      <c r="G11" s="465"/>
      <c r="H11" s="239" t="s">
        <v>76</v>
      </c>
      <c r="I11" s="183"/>
      <c r="J11" s="87"/>
      <c r="K11" s="240" t="str">
        <f t="shared" ref="K11:K30" si="1">IF(I11="","", IF(I11="Aucune anomalie observée","Conforme","Non conforme"))</f>
        <v/>
      </c>
      <c r="L11" s="86"/>
      <c r="M11" s="239" t="s">
        <v>76</v>
      </c>
      <c r="N11" s="87"/>
      <c r="O11" s="136"/>
      <c r="P11" s="284"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6.75" customHeight="1" thickBot="1">
      <c r="A12" s="466"/>
      <c r="B12" s="466"/>
      <c r="C12" s="242"/>
      <c r="D12" s="462"/>
      <c r="E12" s="462"/>
      <c r="F12" s="464"/>
      <c r="G12" s="466"/>
      <c r="H12" s="243" t="s">
        <v>57</v>
      </c>
      <c r="I12" s="150"/>
      <c r="J12" s="89"/>
      <c r="K12" s="244" t="str">
        <f t="shared" si="1"/>
        <v/>
      </c>
      <c r="L12" s="90"/>
      <c r="M12" s="243" t="s">
        <v>57</v>
      </c>
      <c r="N12" s="150"/>
      <c r="O12" s="137"/>
      <c r="P12" s="287"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84"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462"/>
      <c r="E14" s="462"/>
      <c r="F14" s="464" t="str">
        <f t="shared" si="0"/>
        <v/>
      </c>
      <c r="G14" s="466"/>
      <c r="H14" s="243" t="s">
        <v>57</v>
      </c>
      <c r="I14" s="150"/>
      <c r="J14" s="89"/>
      <c r="K14" s="245" t="str">
        <f t="shared" si="1"/>
        <v/>
      </c>
      <c r="L14" s="90"/>
      <c r="M14" s="243" t="s">
        <v>57</v>
      </c>
      <c r="N14" s="150"/>
      <c r="O14" s="89"/>
      <c r="P14" s="287"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84"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462"/>
      <c r="E16" s="462"/>
      <c r="F16" s="464" t="str">
        <f t="shared" si="0"/>
        <v/>
      </c>
      <c r="G16" s="466"/>
      <c r="H16" s="243" t="s">
        <v>57</v>
      </c>
      <c r="I16" s="150"/>
      <c r="J16" s="89"/>
      <c r="K16" s="245" t="str">
        <f t="shared" si="1"/>
        <v/>
      </c>
      <c r="L16" s="90"/>
      <c r="M16" s="243" t="s">
        <v>57</v>
      </c>
      <c r="N16" s="150"/>
      <c r="O16" s="89"/>
      <c r="P16" s="287"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84"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462"/>
      <c r="E18" s="462"/>
      <c r="F18" s="464" t="str">
        <f t="shared" si="0"/>
        <v/>
      </c>
      <c r="G18" s="466"/>
      <c r="H18" s="243" t="s">
        <v>57</v>
      </c>
      <c r="I18" s="150"/>
      <c r="J18" s="89"/>
      <c r="K18" s="245" t="str">
        <f t="shared" si="1"/>
        <v/>
      </c>
      <c r="L18" s="90"/>
      <c r="M18" s="243" t="s">
        <v>57</v>
      </c>
      <c r="N18" s="150"/>
      <c r="O18" s="89"/>
      <c r="P18" s="287"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84"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462"/>
      <c r="E20" s="462"/>
      <c r="F20" s="464" t="str">
        <f t="shared" si="0"/>
        <v/>
      </c>
      <c r="G20" s="466"/>
      <c r="H20" s="243" t="s">
        <v>57</v>
      </c>
      <c r="I20" s="150"/>
      <c r="J20" s="89"/>
      <c r="K20" s="245" t="str">
        <f t="shared" si="1"/>
        <v/>
      </c>
      <c r="L20" s="90"/>
      <c r="M20" s="243" t="s">
        <v>57</v>
      </c>
      <c r="N20" s="150"/>
      <c r="O20" s="89"/>
      <c r="P20" s="287"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183"/>
      <c r="J21" s="87"/>
      <c r="K21" s="240" t="str">
        <f t="shared" si="1"/>
        <v/>
      </c>
      <c r="L21" s="86"/>
      <c r="M21" s="239" t="s">
        <v>76</v>
      </c>
      <c r="N21" s="87"/>
      <c r="O21" s="87"/>
      <c r="P21" s="284"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462"/>
      <c r="E22" s="462"/>
      <c r="F22" s="464" t="str">
        <f t="shared" si="0"/>
        <v/>
      </c>
      <c r="G22" s="466"/>
      <c r="H22" s="243" t="s">
        <v>57</v>
      </c>
      <c r="I22" s="150"/>
      <c r="J22" s="89"/>
      <c r="K22" s="244" t="str">
        <f t="shared" si="1"/>
        <v/>
      </c>
      <c r="L22" s="90"/>
      <c r="M22" s="243" t="s">
        <v>57</v>
      </c>
      <c r="N22" s="150"/>
      <c r="O22" s="89"/>
      <c r="P22" s="287"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84"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462"/>
      <c r="E24" s="462"/>
      <c r="F24" s="464" t="str">
        <f t="shared" si="0"/>
        <v/>
      </c>
      <c r="G24" s="466"/>
      <c r="H24" s="243" t="s">
        <v>57</v>
      </c>
      <c r="I24" s="150"/>
      <c r="J24" s="89"/>
      <c r="K24" s="245" t="str">
        <f t="shared" si="1"/>
        <v/>
      </c>
      <c r="L24" s="90"/>
      <c r="M24" s="243" t="s">
        <v>57</v>
      </c>
      <c r="N24" s="150"/>
      <c r="O24" s="89"/>
      <c r="P24" s="287"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84"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462"/>
      <c r="E26" s="462"/>
      <c r="F26" s="464" t="str">
        <f t="shared" si="0"/>
        <v/>
      </c>
      <c r="G26" s="466"/>
      <c r="H26" s="243" t="s">
        <v>57</v>
      </c>
      <c r="I26" s="150"/>
      <c r="J26" s="89"/>
      <c r="K26" s="245" t="str">
        <f t="shared" si="1"/>
        <v/>
      </c>
      <c r="L26" s="90"/>
      <c r="M26" s="243" t="s">
        <v>57</v>
      </c>
      <c r="N26" s="150"/>
      <c r="O26" s="89"/>
      <c r="P26" s="287"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84"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462"/>
      <c r="E28" s="462"/>
      <c r="F28" s="464" t="str">
        <f t="shared" si="0"/>
        <v/>
      </c>
      <c r="G28" s="466"/>
      <c r="H28" s="243" t="s">
        <v>57</v>
      </c>
      <c r="I28" s="150"/>
      <c r="J28" s="89"/>
      <c r="K28" s="245" t="str">
        <f t="shared" si="1"/>
        <v/>
      </c>
      <c r="L28" s="90"/>
      <c r="M28" s="243" t="s">
        <v>57</v>
      </c>
      <c r="N28" s="150"/>
      <c r="O28" s="89"/>
      <c r="P28" s="287"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84"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462"/>
      <c r="E30" s="462"/>
      <c r="F30" s="464" t="str">
        <f t="shared" si="0"/>
        <v/>
      </c>
      <c r="G30" s="466"/>
      <c r="H30" s="243" t="s">
        <v>57</v>
      </c>
      <c r="I30" s="150"/>
      <c r="J30" s="89"/>
      <c r="K30" s="245" t="str">
        <f t="shared" si="1"/>
        <v/>
      </c>
      <c r="L30" s="90"/>
      <c r="M30" s="243" t="s">
        <v>57</v>
      </c>
      <c r="N30" s="150"/>
      <c r="O30" s="89"/>
      <c r="P30" s="287"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556"/>
      <c r="C33" s="334"/>
      <c r="D33" s="503" t="s">
        <v>98</v>
      </c>
      <c r="E33" s="496"/>
      <c r="F33" s="496"/>
      <c r="G33" s="496"/>
      <c r="H33" s="496"/>
      <c r="I33" s="496"/>
      <c r="J33" s="496"/>
      <c r="K33" s="496"/>
      <c r="L33" s="496"/>
      <c r="M33" s="496"/>
      <c r="N33" s="496"/>
      <c r="O33" s="497"/>
      <c r="P33" s="505" t="s">
        <v>99</v>
      </c>
      <c r="Q33" s="496"/>
      <c r="R33" s="496"/>
      <c r="S33" s="496"/>
      <c r="T33" s="496"/>
      <c r="U33" s="496"/>
      <c r="V33" s="496"/>
      <c r="W33" s="496"/>
      <c r="X33" s="496"/>
      <c r="Y33" s="496"/>
      <c r="Z33" s="496"/>
      <c r="AA33" s="496"/>
      <c r="AB33" s="497"/>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557"/>
      <c r="B34" s="512"/>
      <c r="C34" s="345"/>
      <c r="D34" s="525" t="s">
        <v>125</v>
      </c>
      <c r="E34" s="552"/>
      <c r="F34" s="552"/>
      <c r="G34" s="552"/>
      <c r="H34" s="553"/>
      <c r="I34" s="498" t="s">
        <v>77</v>
      </c>
      <c r="J34" s="499"/>
      <c r="K34" s="499"/>
      <c r="L34" s="499"/>
      <c r="M34" s="499"/>
      <c r="N34" s="500"/>
      <c r="O34" s="270" t="s">
        <v>26</v>
      </c>
      <c r="P34" s="345"/>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45.7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101"/>
      <c r="F68" s="102"/>
      <c r="G68" s="102"/>
      <c r="H68" s="102"/>
      <c r="I68" s="102"/>
      <c r="J68" s="102"/>
      <c r="K68" s="102"/>
      <c r="L68" s="102"/>
      <c r="M68" s="102"/>
      <c r="N68" s="102"/>
      <c r="O68" s="102"/>
      <c r="P68" s="103"/>
      <c r="Q68" s="102"/>
      <c r="R68" s="102"/>
      <c r="S68" s="103"/>
      <c r="T68" s="102"/>
      <c r="U68" s="102"/>
      <c r="V68" s="371"/>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102"/>
      <c r="F72" s="103"/>
      <c r="G72" s="102"/>
      <c r="H72" s="102"/>
      <c r="I72" s="103"/>
      <c r="J72" s="102"/>
      <c r="K72" s="102"/>
      <c r="L72" s="104"/>
      <c r="M72" s="102"/>
      <c r="N72" s="102"/>
      <c r="O72" s="102"/>
      <c r="P72" s="103"/>
      <c r="Q72" s="102"/>
      <c r="R72" s="102"/>
      <c r="S72" s="103"/>
      <c r="T72" s="102"/>
      <c r="U72" s="102"/>
      <c r="V72" s="371"/>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c r="AD90" s="82"/>
      <c r="AE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c r="AE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1:71" s="187" customFormat="1" ht="45.7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1:71" s="187" customFormat="1" ht="17.25"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1: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562"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1: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563"/>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1: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563"/>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1: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563"/>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1: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563"/>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1: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563"/>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1: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563"/>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1: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563"/>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1:71" s="187" customFormat="1" ht="30" customHeight="1">
      <c r="A123" s="361"/>
      <c r="B123" s="361"/>
      <c r="C123" s="361"/>
      <c r="D123" s="361"/>
      <c r="E123" s="361"/>
      <c r="F123" s="361"/>
      <c r="G123" s="361"/>
      <c r="H123" s="361"/>
      <c r="I123" s="362"/>
      <c r="J123" s="362"/>
      <c r="K123" s="138"/>
      <c r="L123" s="138"/>
      <c r="M123" s="138"/>
      <c r="N123" s="138"/>
      <c r="O123" s="138"/>
      <c r="P123" s="138"/>
      <c r="Q123" s="138"/>
      <c r="R123" s="138"/>
      <c r="S123" s="138"/>
      <c r="T123" s="138"/>
      <c r="U123" s="138"/>
      <c r="V123" s="138"/>
      <c r="W123" s="138"/>
      <c r="X123" s="138"/>
      <c r="Y123" s="138"/>
      <c r="Z123" s="138"/>
      <c r="AA123" s="138"/>
      <c r="AB123" s="138"/>
      <c r="AC123" s="82"/>
      <c r="AD123" s="82"/>
      <c r="AV123" s="563"/>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1:71" s="361" customFormat="1" ht="30" customHeight="1">
      <c r="I124" s="362"/>
      <c r="J124" s="362"/>
      <c r="K124" s="138"/>
      <c r="L124" s="138"/>
      <c r="M124" s="138"/>
      <c r="N124" s="138"/>
      <c r="O124" s="138"/>
      <c r="P124" s="138"/>
      <c r="Q124" s="138"/>
      <c r="R124" s="138"/>
      <c r="S124" s="138"/>
      <c r="T124" s="138"/>
      <c r="U124" s="138"/>
      <c r="V124" s="138"/>
      <c r="W124" s="138"/>
      <c r="X124" s="138"/>
      <c r="Y124" s="138"/>
      <c r="Z124" s="138"/>
      <c r="AA124" s="138"/>
      <c r="AB124" s="138"/>
      <c r="AC124" s="138"/>
      <c r="AD124" s="138"/>
      <c r="AV124" s="563"/>
      <c r="AW124" s="486"/>
      <c r="AX124" s="132" t="s">
        <v>83</v>
      </c>
      <c r="AY124" s="133">
        <f>IF($AY$16="","",$AY$16)</f>
        <v>0.1</v>
      </c>
      <c r="AZ124" s="363"/>
      <c r="BA124" s="142" t="str">
        <f t="shared" ref="BA124:BQ124" si="137">IF($V$94="","",BA$123*(1+$AY$124))</f>
        <v/>
      </c>
      <c r="BB124" s="142" t="str">
        <f t="shared" si="137"/>
        <v/>
      </c>
      <c r="BC124" s="142" t="str">
        <f t="shared" si="137"/>
        <v/>
      </c>
      <c r="BD124" s="142" t="str">
        <f t="shared" si="137"/>
        <v/>
      </c>
      <c r="BE124" s="142" t="str">
        <f t="shared" si="137"/>
        <v/>
      </c>
      <c r="BF124" s="142" t="str">
        <f t="shared" si="137"/>
        <v/>
      </c>
      <c r="BG124" s="142" t="str">
        <f t="shared" si="137"/>
        <v/>
      </c>
      <c r="BH124" s="142" t="str">
        <f t="shared" si="137"/>
        <v/>
      </c>
      <c r="BI124" s="142" t="str">
        <f t="shared" si="137"/>
        <v/>
      </c>
      <c r="BJ124" s="142" t="str">
        <f t="shared" si="137"/>
        <v/>
      </c>
      <c r="BK124" s="142" t="str">
        <f t="shared" si="137"/>
        <v/>
      </c>
      <c r="BL124" s="142" t="str">
        <f t="shared" si="137"/>
        <v/>
      </c>
      <c r="BM124" s="142" t="str">
        <f t="shared" si="137"/>
        <v/>
      </c>
      <c r="BN124" s="142" t="str">
        <f t="shared" si="137"/>
        <v/>
      </c>
      <c r="BO124" s="142" t="str">
        <f t="shared" si="137"/>
        <v/>
      </c>
      <c r="BP124" s="142" t="str">
        <f t="shared" si="137"/>
        <v/>
      </c>
      <c r="BQ124" s="142" t="str">
        <f t="shared" si="137"/>
        <v/>
      </c>
    </row>
    <row r="125" spans="1:71" s="361" customFormat="1" ht="30" customHeight="1" thickBot="1">
      <c r="I125" s="362"/>
      <c r="J125" s="362"/>
      <c r="K125" s="138"/>
      <c r="L125" s="138"/>
      <c r="M125" s="138"/>
      <c r="N125" s="138"/>
      <c r="O125" s="138"/>
      <c r="P125" s="138"/>
      <c r="Q125" s="138"/>
      <c r="R125" s="138"/>
      <c r="S125" s="138"/>
      <c r="T125" s="138"/>
      <c r="U125" s="138"/>
      <c r="V125" s="138"/>
      <c r="W125" s="138"/>
      <c r="X125" s="138"/>
      <c r="Y125" s="138"/>
      <c r="Z125" s="138"/>
      <c r="AA125" s="138"/>
      <c r="AB125" s="138"/>
      <c r="AC125" s="138"/>
      <c r="AD125" s="138"/>
      <c r="AV125" s="564"/>
      <c r="AW125" s="487"/>
      <c r="AX125" s="132" t="s">
        <v>84</v>
      </c>
      <c r="AY125" s="133">
        <f>IF($AY$16="","",-$AY$16)</f>
        <v>-0.1</v>
      </c>
      <c r="AZ125" s="364"/>
      <c r="BA125" s="144" t="str">
        <f t="shared" ref="BA125:BQ125" si="138">IF($V$94="","",BA$123*(1-$AY$124))</f>
        <v/>
      </c>
      <c r="BB125" s="144" t="str">
        <f t="shared" si="138"/>
        <v/>
      </c>
      <c r="BC125" s="144" t="str">
        <f t="shared" si="138"/>
        <v/>
      </c>
      <c r="BD125" s="144" t="str">
        <f t="shared" si="138"/>
        <v/>
      </c>
      <c r="BE125" s="144" t="str">
        <f t="shared" si="138"/>
        <v/>
      </c>
      <c r="BF125" s="144" t="str">
        <f t="shared" si="138"/>
        <v/>
      </c>
      <c r="BG125" s="144" t="str">
        <f t="shared" si="138"/>
        <v/>
      </c>
      <c r="BH125" s="144" t="str">
        <f t="shared" si="138"/>
        <v/>
      </c>
      <c r="BI125" s="144" t="str">
        <f t="shared" si="138"/>
        <v/>
      </c>
      <c r="BJ125" s="144" t="str">
        <f t="shared" si="138"/>
        <v/>
      </c>
      <c r="BK125" s="144" t="str">
        <f t="shared" si="138"/>
        <v/>
      </c>
      <c r="BL125" s="144" t="str">
        <f t="shared" si="138"/>
        <v/>
      </c>
      <c r="BM125" s="144" t="str">
        <f t="shared" si="138"/>
        <v/>
      </c>
      <c r="BN125" s="144" t="str">
        <f t="shared" si="138"/>
        <v/>
      </c>
      <c r="BO125" s="144" t="str">
        <f t="shared" si="138"/>
        <v/>
      </c>
      <c r="BP125" s="144" t="str">
        <f t="shared" si="138"/>
        <v/>
      </c>
      <c r="BQ125" s="144" t="str">
        <f t="shared" si="138"/>
        <v/>
      </c>
    </row>
    <row r="126" spans="1:71" s="361" customFormat="1" ht="30" customHeight="1" thickBot="1">
      <c r="I126" s="362"/>
      <c r="J126" s="362"/>
      <c r="K126" s="138"/>
      <c r="L126" s="138"/>
      <c r="M126" s="138"/>
      <c r="N126" s="138"/>
      <c r="O126" s="138"/>
      <c r="P126" s="138"/>
      <c r="Q126" s="138"/>
      <c r="R126" s="138"/>
      <c r="S126" s="138"/>
      <c r="T126" s="138"/>
      <c r="U126" s="138"/>
      <c r="V126" s="138"/>
      <c r="W126" s="138"/>
      <c r="X126" s="138"/>
      <c r="Y126" s="138"/>
      <c r="Z126" s="138"/>
      <c r="AA126" s="138"/>
      <c r="AB126" s="138"/>
      <c r="AC126" s="138"/>
      <c r="AD126" s="138"/>
      <c r="AW126" s="187"/>
      <c r="AX126" s="187"/>
      <c r="AY126" s="187"/>
    </row>
    <row r="127" spans="1:71" s="361" customFormat="1" ht="30" customHeight="1">
      <c r="I127" s="362"/>
      <c r="J127" s="362"/>
      <c r="K127" s="138"/>
      <c r="L127" s="138"/>
      <c r="M127" s="138"/>
      <c r="N127" s="138"/>
      <c r="O127" s="138"/>
      <c r="P127" s="138"/>
      <c r="Q127" s="138"/>
      <c r="R127" s="138"/>
      <c r="S127" s="138"/>
      <c r="T127" s="138"/>
      <c r="U127" s="138"/>
      <c r="V127" s="138"/>
      <c r="W127" s="138"/>
      <c r="X127" s="138"/>
      <c r="Y127" s="138"/>
      <c r="Z127" s="138"/>
      <c r="AA127" s="138"/>
      <c r="AB127" s="138"/>
      <c r="AC127" s="138"/>
      <c r="AD127" s="138"/>
      <c r="AV127" s="562" t="str">
        <f>IF(B29="","",B29)</f>
        <v/>
      </c>
      <c r="AW127" s="481" t="s">
        <v>85</v>
      </c>
      <c r="AX127" s="475" t="s">
        <v>27</v>
      </c>
      <c r="AY127" s="110" t="s">
        <v>88</v>
      </c>
      <c r="AZ127" s="139" t="str">
        <f>IF($E$98="","",(71.498068+94.593053*LOG(AZ133,10)+41.912053*POWER(LOG(AZ133,10),2)+9.8247004*POWER(LOG(AZ133,10),3)+0.28175407*POWER(LOG(AZ133,10),4)-1.1878455*POWER(LOG(AZ133,10),5)-0.18014349*POWER(LOG(AZ133,10),6)+0.14710899*POWER(LOG(AZ133,10),7)-0.017046845*POWER(LOG(AZ133,10),8)))</f>
        <v/>
      </c>
      <c r="BA127" s="140" t="str">
        <f t="shared" ref="BA127:BQ127" si="139">IF($E$98="","",(71.498068+94.593053*LOG(F98,10)+41.912053*POWER(LOG(F98,10),2)+9.8247004*POWER(LOG(F98,10),3)+0.28175407*POWER(LOG(F98,10),4)-1.1878455*POWER(LOG(F98,10),5)-0.18014349*POWER(LOG(F98,10),6)+0.14710899*POWER(LOG(F98,10),7)-0.017046845*POWER(LOG(F98,10),8)))</f>
        <v/>
      </c>
      <c r="BB127" s="140" t="str">
        <f t="shared" si="139"/>
        <v/>
      </c>
      <c r="BC127" s="140" t="str">
        <f t="shared" si="139"/>
        <v/>
      </c>
      <c r="BD127" s="140" t="str">
        <f t="shared" si="139"/>
        <v/>
      </c>
      <c r="BE127" s="140" t="str">
        <f t="shared" si="139"/>
        <v/>
      </c>
      <c r="BF127" s="140" t="str">
        <f t="shared" si="139"/>
        <v/>
      </c>
      <c r="BG127" s="140" t="str">
        <f t="shared" si="139"/>
        <v/>
      </c>
      <c r="BH127" s="140" t="str">
        <f t="shared" si="139"/>
        <v/>
      </c>
      <c r="BI127" s="140" t="str">
        <f t="shared" si="139"/>
        <v/>
      </c>
      <c r="BJ127" s="140" t="str">
        <f t="shared" si="139"/>
        <v/>
      </c>
      <c r="BK127" s="140" t="str">
        <f t="shared" si="139"/>
        <v/>
      </c>
      <c r="BL127" s="140" t="str">
        <f t="shared" si="139"/>
        <v/>
      </c>
      <c r="BM127" s="140" t="str">
        <f t="shared" si="139"/>
        <v/>
      </c>
      <c r="BN127" s="140" t="str">
        <f t="shared" si="139"/>
        <v/>
      </c>
      <c r="BO127" s="140" t="str">
        <f t="shared" si="139"/>
        <v/>
      </c>
      <c r="BP127" s="140" t="str">
        <f t="shared" si="139"/>
        <v/>
      </c>
      <c r="BQ127" s="140" t="str">
        <f t="shared" si="139"/>
        <v/>
      </c>
    </row>
    <row r="128" spans="1:71" s="361" customFormat="1" ht="30" customHeight="1">
      <c r="I128" s="362"/>
      <c r="J128" s="362"/>
      <c r="K128" s="138"/>
      <c r="L128" s="138"/>
      <c r="M128" s="138"/>
      <c r="N128" s="138"/>
      <c r="O128" s="138"/>
      <c r="P128" s="138"/>
      <c r="Q128" s="138"/>
      <c r="R128" s="138"/>
      <c r="S128" s="138"/>
      <c r="T128" s="138"/>
      <c r="U128" s="138"/>
      <c r="V128" s="138"/>
      <c r="W128" s="138"/>
      <c r="X128" s="138"/>
      <c r="Y128" s="138"/>
      <c r="Z128" s="138"/>
      <c r="AA128" s="138"/>
      <c r="AB128" s="138"/>
      <c r="AC128" s="138"/>
      <c r="AD128" s="138"/>
      <c r="AV128" s="563"/>
      <c r="AW128" s="482"/>
      <c r="AX128" s="476"/>
      <c r="AY128" s="115" t="s">
        <v>35</v>
      </c>
      <c r="AZ128" s="141"/>
      <c r="BA128" s="142" t="str">
        <f t="shared" ref="BA128:BQ128" si="140">IF($E$98="","",((F98-E98)/(0.5*(F98+E98))))</f>
        <v/>
      </c>
      <c r="BB128" s="142" t="str">
        <f t="shared" si="140"/>
        <v/>
      </c>
      <c r="BC128" s="142" t="str">
        <f t="shared" si="140"/>
        <v/>
      </c>
      <c r="BD128" s="142" t="str">
        <f t="shared" si="140"/>
        <v/>
      </c>
      <c r="BE128" s="142" t="str">
        <f t="shared" si="140"/>
        <v/>
      </c>
      <c r="BF128" s="142" t="str">
        <f t="shared" si="140"/>
        <v/>
      </c>
      <c r="BG128" s="142" t="str">
        <f t="shared" si="140"/>
        <v/>
      </c>
      <c r="BH128" s="142" t="str">
        <f t="shared" si="140"/>
        <v/>
      </c>
      <c r="BI128" s="142" t="str">
        <f t="shared" si="140"/>
        <v/>
      </c>
      <c r="BJ128" s="142" t="str">
        <f t="shared" si="140"/>
        <v/>
      </c>
      <c r="BK128" s="142" t="str">
        <f t="shared" si="140"/>
        <v/>
      </c>
      <c r="BL128" s="142" t="str">
        <f t="shared" si="140"/>
        <v/>
      </c>
      <c r="BM128" s="142" t="str">
        <f t="shared" si="140"/>
        <v/>
      </c>
      <c r="BN128" s="142" t="str">
        <f t="shared" si="140"/>
        <v/>
      </c>
      <c r="BO128" s="142" t="str">
        <f t="shared" si="140"/>
        <v/>
      </c>
      <c r="BP128" s="142" t="str">
        <f t="shared" si="140"/>
        <v/>
      </c>
      <c r="BQ128" s="142" t="str">
        <f t="shared" si="140"/>
        <v/>
      </c>
    </row>
    <row r="129" spans="9:71" s="361" customFormat="1" ht="30" customHeight="1" thickBot="1">
      <c r="I129" s="362"/>
      <c r="J129" s="362"/>
      <c r="K129" s="138"/>
      <c r="L129" s="138"/>
      <c r="M129" s="138"/>
      <c r="N129" s="138"/>
      <c r="O129" s="138"/>
      <c r="P129" s="138"/>
      <c r="Q129" s="138"/>
      <c r="R129" s="138"/>
      <c r="S129" s="138"/>
      <c r="T129" s="138"/>
      <c r="U129" s="138"/>
      <c r="V129" s="138"/>
      <c r="W129" s="138"/>
      <c r="X129" s="138"/>
      <c r="Y129" s="138"/>
      <c r="Z129" s="138"/>
      <c r="AA129" s="138"/>
      <c r="AB129" s="138"/>
      <c r="AC129" s="138"/>
      <c r="AD129" s="138"/>
      <c r="AV129" s="563"/>
      <c r="AW129" s="482"/>
      <c r="AX129" s="477"/>
      <c r="AY129" s="119" t="s">
        <v>36</v>
      </c>
      <c r="AZ129" s="364"/>
      <c r="BA129" s="144" t="str">
        <f t="shared" ref="BA129:BQ129" si="141">IF(BA$135="","",(ABS(BA$135-BA128)/BA$135)*100)</f>
        <v/>
      </c>
      <c r="BB129" s="144" t="str">
        <f t="shared" si="141"/>
        <v/>
      </c>
      <c r="BC129" s="144" t="str">
        <f t="shared" si="141"/>
        <v/>
      </c>
      <c r="BD129" s="144" t="str">
        <f t="shared" si="141"/>
        <v/>
      </c>
      <c r="BE129" s="144" t="str">
        <f t="shared" si="141"/>
        <v/>
      </c>
      <c r="BF129" s="144" t="str">
        <f t="shared" si="141"/>
        <v/>
      </c>
      <c r="BG129" s="144" t="str">
        <f t="shared" si="141"/>
        <v/>
      </c>
      <c r="BH129" s="144" t="str">
        <f t="shared" si="141"/>
        <v/>
      </c>
      <c r="BI129" s="144" t="str">
        <f t="shared" si="141"/>
        <v/>
      </c>
      <c r="BJ129" s="144" t="str">
        <f t="shared" si="141"/>
        <v/>
      </c>
      <c r="BK129" s="144" t="str">
        <f t="shared" si="141"/>
        <v/>
      </c>
      <c r="BL129" s="144" t="str">
        <f t="shared" si="141"/>
        <v/>
      </c>
      <c r="BM129" s="144" t="str">
        <f t="shared" si="141"/>
        <v/>
      </c>
      <c r="BN129" s="144" t="str">
        <f t="shared" si="141"/>
        <v/>
      </c>
      <c r="BO129" s="144" t="str">
        <f t="shared" si="141"/>
        <v/>
      </c>
      <c r="BP129" s="144" t="str">
        <f t="shared" si="141"/>
        <v/>
      </c>
      <c r="BQ129" s="144" t="str">
        <f t="shared" si="141"/>
        <v/>
      </c>
    </row>
    <row r="130" spans="9:71" s="361" customFormat="1" ht="30" customHeight="1">
      <c r="I130" s="362"/>
      <c r="J130" s="362"/>
      <c r="K130" s="138"/>
      <c r="L130" s="138"/>
      <c r="M130" s="138"/>
      <c r="N130" s="138"/>
      <c r="O130" s="138"/>
      <c r="P130" s="138"/>
      <c r="Q130" s="138"/>
      <c r="R130" s="138"/>
      <c r="S130" s="138"/>
      <c r="T130" s="138"/>
      <c r="U130" s="138"/>
      <c r="V130" s="138"/>
      <c r="W130" s="138"/>
      <c r="X130" s="138"/>
      <c r="Y130" s="138"/>
      <c r="Z130" s="138"/>
      <c r="AA130" s="138"/>
      <c r="AB130" s="138"/>
      <c r="AC130" s="138"/>
      <c r="AD130" s="138"/>
      <c r="AV130" s="563"/>
      <c r="AW130" s="483"/>
      <c r="AX130" s="475" t="s">
        <v>28</v>
      </c>
      <c r="AY130" s="122" t="s">
        <v>88</v>
      </c>
      <c r="AZ130" s="139" t="str">
        <f t="shared" ref="AZ130:BQ130" si="142">IF($E$100="","",(71.498068+94.593053*LOG(E100,10)+41.912053*POWER(LOG(E100,10),2)+9.8247004*POWER(LOG(E100,10),3)+0.28175407*POWER(LOG(E100,10),4)-1.1878455*POWER(LOG(E100,10),5)-0.18014349*POWER(LOG(E100,10),6)+0.14710899*POWER(LOG(E100,10),7)-0.017046845*POWER(LOG(E100,10),8)))</f>
        <v/>
      </c>
      <c r="BA130" s="139" t="str">
        <f t="shared" si="142"/>
        <v/>
      </c>
      <c r="BB130" s="139" t="str">
        <f t="shared" si="142"/>
        <v/>
      </c>
      <c r="BC130" s="139" t="str">
        <f t="shared" si="142"/>
        <v/>
      </c>
      <c r="BD130" s="139" t="str">
        <f t="shared" si="142"/>
        <v/>
      </c>
      <c r="BE130" s="139" t="str">
        <f t="shared" si="142"/>
        <v/>
      </c>
      <c r="BF130" s="139" t="str">
        <f t="shared" si="142"/>
        <v/>
      </c>
      <c r="BG130" s="139" t="str">
        <f t="shared" si="142"/>
        <v/>
      </c>
      <c r="BH130" s="139" t="str">
        <f t="shared" si="142"/>
        <v/>
      </c>
      <c r="BI130" s="139" t="str">
        <f t="shared" si="142"/>
        <v/>
      </c>
      <c r="BJ130" s="139" t="str">
        <f t="shared" si="142"/>
        <v/>
      </c>
      <c r="BK130" s="139" t="str">
        <f t="shared" si="142"/>
        <v/>
      </c>
      <c r="BL130" s="139" t="str">
        <f t="shared" si="142"/>
        <v/>
      </c>
      <c r="BM130" s="139" t="str">
        <f t="shared" si="142"/>
        <v/>
      </c>
      <c r="BN130" s="139" t="str">
        <f t="shared" si="142"/>
        <v/>
      </c>
      <c r="BO130" s="139" t="str">
        <f t="shared" si="142"/>
        <v/>
      </c>
      <c r="BP130" s="139" t="str">
        <f t="shared" si="142"/>
        <v/>
      </c>
      <c r="BQ130" s="139" t="str">
        <f t="shared" si="142"/>
        <v/>
      </c>
    </row>
    <row r="131" spans="9:71" s="361" customFormat="1" ht="30" customHeight="1">
      <c r="I131" s="362"/>
      <c r="J131" s="362"/>
      <c r="K131" s="138"/>
      <c r="L131" s="138"/>
      <c r="M131" s="138"/>
      <c r="N131" s="138"/>
      <c r="O131" s="138"/>
      <c r="P131" s="138"/>
      <c r="Q131" s="138"/>
      <c r="R131" s="138"/>
      <c r="S131" s="138"/>
      <c r="T131" s="138"/>
      <c r="U131" s="138"/>
      <c r="V131" s="138"/>
      <c r="W131" s="138"/>
      <c r="X131" s="138"/>
      <c r="Y131" s="138"/>
      <c r="Z131" s="138"/>
      <c r="AA131" s="138"/>
      <c r="AB131" s="138"/>
      <c r="AC131" s="138"/>
      <c r="AD131" s="138"/>
      <c r="AV131" s="563"/>
      <c r="AW131" s="483"/>
      <c r="AX131" s="476"/>
      <c r="AY131" s="126" t="s">
        <v>35</v>
      </c>
      <c r="AZ131" s="363"/>
      <c r="BA131" s="142" t="str">
        <f t="shared" ref="BA131:BQ131" si="143">IF($E$100="","",((F100-E100)/(0.5*(F100+E100))))</f>
        <v/>
      </c>
      <c r="BB131" s="142" t="str">
        <f t="shared" si="143"/>
        <v/>
      </c>
      <c r="BC131" s="142" t="str">
        <f t="shared" si="143"/>
        <v/>
      </c>
      <c r="BD131" s="142" t="str">
        <f t="shared" si="143"/>
        <v/>
      </c>
      <c r="BE131" s="142" t="str">
        <f t="shared" si="143"/>
        <v/>
      </c>
      <c r="BF131" s="142" t="str">
        <f t="shared" si="143"/>
        <v/>
      </c>
      <c r="BG131" s="142" t="str">
        <f t="shared" si="143"/>
        <v/>
      </c>
      <c r="BH131" s="142" t="str">
        <f t="shared" si="143"/>
        <v/>
      </c>
      <c r="BI131" s="142" t="str">
        <f t="shared" si="143"/>
        <v/>
      </c>
      <c r="BJ131" s="142" t="str">
        <f t="shared" si="143"/>
        <v/>
      </c>
      <c r="BK131" s="142" t="str">
        <f t="shared" si="143"/>
        <v/>
      </c>
      <c r="BL131" s="142" t="str">
        <f t="shared" si="143"/>
        <v/>
      </c>
      <c r="BM131" s="142" t="str">
        <f t="shared" si="143"/>
        <v/>
      </c>
      <c r="BN131" s="142" t="str">
        <f t="shared" si="143"/>
        <v/>
      </c>
      <c r="BO131" s="142" t="str">
        <f t="shared" si="143"/>
        <v/>
      </c>
      <c r="BP131" s="142" t="str">
        <f t="shared" si="143"/>
        <v/>
      </c>
      <c r="BQ131" s="142" t="str">
        <f t="shared" si="143"/>
        <v/>
      </c>
    </row>
    <row r="132" spans="9:71" s="361" customFormat="1" ht="30" customHeight="1" thickBot="1">
      <c r="I132" s="362"/>
      <c r="J132" s="362"/>
      <c r="K132" s="138"/>
      <c r="L132" s="138"/>
      <c r="M132" s="138"/>
      <c r="N132" s="138"/>
      <c r="O132" s="138"/>
      <c r="P132" s="138"/>
      <c r="Q132" s="138"/>
      <c r="R132" s="138"/>
      <c r="S132" s="138"/>
      <c r="T132" s="138"/>
      <c r="U132" s="138"/>
      <c r="V132" s="138"/>
      <c r="W132" s="138"/>
      <c r="X132" s="138"/>
      <c r="Y132" s="138"/>
      <c r="Z132" s="138"/>
      <c r="AA132" s="138"/>
      <c r="AB132" s="138"/>
      <c r="AC132" s="138"/>
      <c r="AD132" s="138"/>
      <c r="AV132" s="563"/>
      <c r="AW132" s="484"/>
      <c r="AX132" s="477"/>
      <c r="AY132" s="127" t="s">
        <v>36</v>
      </c>
      <c r="AZ132" s="364"/>
      <c r="BA132" s="144" t="str">
        <f t="shared" ref="BA132:BQ132" si="144">IF(BA$135="","",(ABS(BA$135-BA131)/BA$135)*100)</f>
        <v/>
      </c>
      <c r="BB132" s="144" t="str">
        <f t="shared" si="144"/>
        <v/>
      </c>
      <c r="BC132" s="144" t="str">
        <f t="shared" si="144"/>
        <v/>
      </c>
      <c r="BD132" s="144" t="str">
        <f t="shared" si="144"/>
        <v/>
      </c>
      <c r="BE132" s="144" t="str">
        <f t="shared" si="144"/>
        <v/>
      </c>
      <c r="BF132" s="144" t="str">
        <f t="shared" si="144"/>
        <v/>
      </c>
      <c r="BG132" s="144" t="str">
        <f t="shared" si="144"/>
        <v/>
      </c>
      <c r="BH132" s="144" t="str">
        <f t="shared" si="144"/>
        <v/>
      </c>
      <c r="BI132" s="144" t="str">
        <f t="shared" si="144"/>
        <v/>
      </c>
      <c r="BJ132" s="144" t="str">
        <f t="shared" si="144"/>
        <v/>
      </c>
      <c r="BK132" s="144" t="str">
        <f t="shared" si="144"/>
        <v/>
      </c>
      <c r="BL132" s="144" t="str">
        <f t="shared" si="144"/>
        <v/>
      </c>
      <c r="BM132" s="144" t="str">
        <f t="shared" si="144"/>
        <v/>
      </c>
      <c r="BN132" s="144" t="str">
        <f t="shared" si="144"/>
        <v/>
      </c>
      <c r="BO132" s="144" t="str">
        <f t="shared" si="144"/>
        <v/>
      </c>
      <c r="BP132" s="144" t="str">
        <f t="shared" si="144"/>
        <v/>
      </c>
      <c r="BQ132" s="144" t="str">
        <f t="shared" si="144"/>
        <v/>
      </c>
    </row>
    <row r="133" spans="9:71" s="361" customFormat="1" ht="30" customHeight="1">
      <c r="I133" s="362"/>
      <c r="J133" s="362"/>
      <c r="K133" s="138"/>
      <c r="L133" s="138"/>
      <c r="M133" s="138"/>
      <c r="N133" s="138"/>
      <c r="O133" s="138"/>
      <c r="P133" s="138"/>
      <c r="Q133" s="138"/>
      <c r="R133" s="138"/>
      <c r="S133" s="138"/>
      <c r="T133" s="138"/>
      <c r="U133" s="138"/>
      <c r="V133" s="138"/>
      <c r="W133" s="138"/>
      <c r="X133" s="138"/>
      <c r="Y133" s="138"/>
      <c r="Z133" s="138"/>
      <c r="AA133" s="138"/>
      <c r="AB133" s="138"/>
      <c r="AC133" s="138"/>
      <c r="AD133" s="138"/>
      <c r="AV133" s="563"/>
      <c r="AW133" s="485" t="s">
        <v>49</v>
      </c>
      <c r="AX133" s="249" t="s">
        <v>86</v>
      </c>
      <c r="AY133" s="110" t="s">
        <v>34</v>
      </c>
      <c r="AZ133" s="108" t="str">
        <f>IF($E$98="","",(E98+E100)/2)</f>
        <v/>
      </c>
      <c r="BA133" s="145" t="str">
        <f t="shared" ref="BA133:BP133" si="145">IF($V$98="","",(10^((-1.3011877+(0.080242636*LN(BA134))+(0.13646699*(LN(BA134))^2)+(-0.025468404*(LN(BA134))^3)+(0.0013635334*(LN(BA134))^4))/(1+(-0.025840191*LN(BA134))+(-0.10320229*(LN(BA134))^2)+(0.02874562*(LN(BA134))^3)+(-0.0031978977*(LN(BA134))^4)+(0.00012992634*(LN(BA134))^5)))))</f>
        <v/>
      </c>
      <c r="BB133" s="145" t="str">
        <f t="shared" si="145"/>
        <v/>
      </c>
      <c r="BC133" s="145" t="str">
        <f t="shared" si="145"/>
        <v/>
      </c>
      <c r="BD133" s="145" t="str">
        <f t="shared" si="145"/>
        <v/>
      </c>
      <c r="BE133" s="145" t="str">
        <f t="shared" si="145"/>
        <v/>
      </c>
      <c r="BF133" s="145" t="str">
        <f t="shared" si="145"/>
        <v/>
      </c>
      <c r="BG133" s="145" t="str">
        <f t="shared" si="145"/>
        <v/>
      </c>
      <c r="BH133" s="145" t="str">
        <f t="shared" si="145"/>
        <v/>
      </c>
      <c r="BI133" s="145" t="str">
        <f t="shared" si="145"/>
        <v/>
      </c>
      <c r="BJ133" s="145" t="str">
        <f t="shared" si="145"/>
        <v/>
      </c>
      <c r="BK133" s="145" t="str">
        <f t="shared" si="145"/>
        <v/>
      </c>
      <c r="BL133" s="145" t="str">
        <f t="shared" si="145"/>
        <v/>
      </c>
      <c r="BM133" s="145" t="str">
        <f t="shared" si="145"/>
        <v/>
      </c>
      <c r="BN133" s="145" t="str">
        <f t="shared" si="145"/>
        <v/>
      </c>
      <c r="BO133" s="145" t="str">
        <f t="shared" si="145"/>
        <v/>
      </c>
      <c r="BP133" s="145" t="str">
        <f t="shared" si="145"/>
        <v/>
      </c>
      <c r="BQ133" s="365" t="str">
        <f>IF($E$98="","",(V98+V100)/2)</f>
        <v/>
      </c>
      <c r="BR133" s="366" t="s">
        <v>89</v>
      </c>
      <c r="BS133" s="146" t="str">
        <f>IF($V$98="","",(BQ134-AZ134)/$V$61)</f>
        <v/>
      </c>
    </row>
    <row r="134" spans="9:71" s="361" customFormat="1" ht="30" customHeight="1" thickBot="1">
      <c r="I134" s="362"/>
      <c r="J134" s="362"/>
      <c r="K134" s="138"/>
      <c r="L134" s="138"/>
      <c r="M134" s="138"/>
      <c r="N134" s="138"/>
      <c r="O134" s="138"/>
      <c r="P134" s="138"/>
      <c r="Q134" s="138"/>
      <c r="R134" s="138"/>
      <c r="S134" s="138"/>
      <c r="T134" s="138"/>
      <c r="U134" s="138"/>
      <c r="V134" s="138"/>
      <c r="W134" s="138"/>
      <c r="X134" s="138"/>
      <c r="Y134" s="138"/>
      <c r="Z134" s="138"/>
      <c r="AA134" s="138"/>
      <c r="AB134" s="138"/>
      <c r="AC134" s="138"/>
      <c r="AD134" s="138"/>
      <c r="AV134" s="563"/>
      <c r="AW134" s="486"/>
      <c r="AX134" s="252" t="s">
        <v>87</v>
      </c>
      <c r="AY134" s="130" t="s">
        <v>88</v>
      </c>
      <c r="AZ134" s="141" t="str">
        <f>IF(E98="","",(71.498068+94.593053*LOG(AZ133,10)+41.912053*POWER(LOG(AZ133,10),2)+9.8247004*POWER(LOG(AZ133,10),3)+0.28175407*POWER(LOG(AZ133,10),4)-1.1878455*POWER(LOG(AZ133,10),5)-0.18014349*POWER(LOG(AZ133,10),6)+0.14710899*POWER(LOG(AZ133,10),7)-0.017046845*POWER(LOG(AZ133,10),8)))</f>
        <v/>
      </c>
      <c r="BA134" s="142" t="str">
        <f t="shared" ref="BA134:BP134" si="146">IF($V$98="","",$BS$133*F61+$BS$134)</f>
        <v/>
      </c>
      <c r="BB134" s="142" t="str">
        <f t="shared" si="146"/>
        <v/>
      </c>
      <c r="BC134" s="142" t="str">
        <f t="shared" si="146"/>
        <v/>
      </c>
      <c r="BD134" s="142" t="str">
        <f t="shared" si="146"/>
        <v/>
      </c>
      <c r="BE134" s="142" t="str">
        <f t="shared" si="146"/>
        <v/>
      </c>
      <c r="BF134" s="142" t="str">
        <f t="shared" si="146"/>
        <v/>
      </c>
      <c r="BG134" s="142" t="str">
        <f t="shared" si="146"/>
        <v/>
      </c>
      <c r="BH134" s="142" t="str">
        <f t="shared" si="146"/>
        <v/>
      </c>
      <c r="BI134" s="142" t="str">
        <f t="shared" si="146"/>
        <v/>
      </c>
      <c r="BJ134" s="142" t="str">
        <f t="shared" si="146"/>
        <v/>
      </c>
      <c r="BK134" s="142" t="str">
        <f t="shared" si="146"/>
        <v/>
      </c>
      <c r="BL134" s="142" t="str">
        <f t="shared" si="146"/>
        <v/>
      </c>
      <c r="BM134" s="142" t="str">
        <f t="shared" si="146"/>
        <v/>
      </c>
      <c r="BN134" s="142" t="str">
        <f t="shared" si="146"/>
        <v/>
      </c>
      <c r="BO134" s="142" t="str">
        <f t="shared" si="146"/>
        <v/>
      </c>
      <c r="BP134" s="142" t="str">
        <f t="shared" si="146"/>
        <v/>
      </c>
      <c r="BQ134" s="143" t="str">
        <f>IF(V98="","",(71.498068+94.593053*LOG(BQ133,10)+41.912053*POWER(LOG(BQ133,10),2)+9.8247004*POWER(LOG(BQ133,10),3)+0.28175407*POWER(LOG(BQ133,10),4)-1.1878455*POWER(LOG(BQ133,10),5)-0.18014349*POWER(LOG(BQ133,10),6)+0.14710899*POWER(LOG(BQ133,10),7)-0.017046845*POWER(LOG(BQ133,10),8)))</f>
        <v/>
      </c>
      <c r="BR134" s="367" t="s">
        <v>90</v>
      </c>
      <c r="BS134" s="147" t="str">
        <f>IF(AZ134="","",AZ134)</f>
        <v/>
      </c>
    </row>
    <row r="135" spans="9:71" s="361" customFormat="1" ht="30" customHeight="1">
      <c r="I135" s="362"/>
      <c r="J135" s="362"/>
      <c r="K135" s="138"/>
      <c r="L135" s="138"/>
      <c r="M135" s="138"/>
      <c r="N135" s="138"/>
      <c r="O135" s="138"/>
      <c r="P135" s="138"/>
      <c r="Q135" s="138"/>
      <c r="R135" s="138"/>
      <c r="S135" s="138"/>
      <c r="T135" s="138"/>
      <c r="U135" s="138"/>
      <c r="V135" s="138"/>
      <c r="W135" s="138"/>
      <c r="X135" s="138"/>
      <c r="Y135" s="138"/>
      <c r="Z135" s="138"/>
      <c r="AA135" s="138"/>
      <c r="AB135" s="138"/>
      <c r="AC135" s="138"/>
      <c r="AD135" s="138"/>
      <c r="AV135" s="563"/>
      <c r="AW135" s="486"/>
      <c r="AX135" s="132" t="s">
        <v>35</v>
      </c>
      <c r="AY135" s="126" t="s">
        <v>35</v>
      </c>
      <c r="AZ135" s="363"/>
      <c r="BA135" s="142" t="str">
        <f t="shared" ref="BA135:BQ135" si="147">IF($V$98="","",((BA133-AZ133)/(0.5*(BA133+AZ133))))</f>
        <v/>
      </c>
      <c r="BB135" s="142" t="str">
        <f t="shared" si="147"/>
        <v/>
      </c>
      <c r="BC135" s="142" t="str">
        <f t="shared" si="147"/>
        <v/>
      </c>
      <c r="BD135" s="142" t="str">
        <f t="shared" si="147"/>
        <v/>
      </c>
      <c r="BE135" s="142" t="str">
        <f t="shared" si="147"/>
        <v/>
      </c>
      <c r="BF135" s="142" t="str">
        <f t="shared" si="147"/>
        <v/>
      </c>
      <c r="BG135" s="142" t="str">
        <f t="shared" si="147"/>
        <v/>
      </c>
      <c r="BH135" s="142" t="str">
        <f t="shared" si="147"/>
        <v/>
      </c>
      <c r="BI135" s="142" t="str">
        <f t="shared" si="147"/>
        <v/>
      </c>
      <c r="BJ135" s="142" t="str">
        <f t="shared" si="147"/>
        <v/>
      </c>
      <c r="BK135" s="142" t="str">
        <f t="shared" si="147"/>
        <v/>
      </c>
      <c r="BL135" s="142" t="str">
        <f t="shared" si="147"/>
        <v/>
      </c>
      <c r="BM135" s="142" t="str">
        <f t="shared" si="147"/>
        <v/>
      </c>
      <c r="BN135" s="142" t="str">
        <f t="shared" si="147"/>
        <v/>
      </c>
      <c r="BO135" s="142" t="str">
        <f t="shared" si="147"/>
        <v/>
      </c>
      <c r="BP135" s="142" t="str">
        <f t="shared" si="147"/>
        <v/>
      </c>
      <c r="BQ135" s="142" t="str">
        <f t="shared" si="147"/>
        <v/>
      </c>
    </row>
    <row r="136" spans="9:71" s="361" customFormat="1" ht="30" customHeight="1">
      <c r="I136" s="362"/>
      <c r="J136" s="362"/>
      <c r="K136" s="138"/>
      <c r="L136" s="138"/>
      <c r="M136" s="138"/>
      <c r="N136" s="138"/>
      <c r="O136" s="138"/>
      <c r="P136" s="138"/>
      <c r="Q136" s="138"/>
      <c r="R136" s="138"/>
      <c r="S136" s="138"/>
      <c r="T136" s="138"/>
      <c r="U136" s="138"/>
      <c r="V136" s="138"/>
      <c r="W136" s="138"/>
      <c r="X136" s="138"/>
      <c r="Y136" s="138"/>
      <c r="Z136" s="138"/>
      <c r="AA136" s="138"/>
      <c r="AB136" s="138"/>
      <c r="AC136" s="138"/>
      <c r="AD136" s="138"/>
      <c r="AV136" s="563"/>
      <c r="AW136" s="486"/>
      <c r="AX136" s="132" t="s">
        <v>83</v>
      </c>
      <c r="AY136" s="133">
        <f>IF($AY$16="","",$AY$16)</f>
        <v>0.1</v>
      </c>
      <c r="AZ136" s="363"/>
      <c r="BA136" s="142" t="str">
        <f t="shared" ref="BA136:BQ136" si="148">IF($V$98="","",BA$135*(1+$AY$136))</f>
        <v/>
      </c>
      <c r="BB136" s="142" t="str">
        <f t="shared" si="148"/>
        <v/>
      </c>
      <c r="BC136" s="142" t="str">
        <f t="shared" si="148"/>
        <v/>
      </c>
      <c r="BD136" s="142" t="str">
        <f t="shared" si="148"/>
        <v/>
      </c>
      <c r="BE136" s="142" t="str">
        <f t="shared" si="148"/>
        <v/>
      </c>
      <c r="BF136" s="142" t="str">
        <f t="shared" si="148"/>
        <v/>
      </c>
      <c r="BG136" s="142" t="str">
        <f t="shared" si="148"/>
        <v/>
      </c>
      <c r="BH136" s="142" t="str">
        <f t="shared" si="148"/>
        <v/>
      </c>
      <c r="BI136" s="142" t="str">
        <f t="shared" si="148"/>
        <v/>
      </c>
      <c r="BJ136" s="142" t="str">
        <f t="shared" si="148"/>
        <v/>
      </c>
      <c r="BK136" s="142" t="str">
        <f t="shared" si="148"/>
        <v/>
      </c>
      <c r="BL136" s="142" t="str">
        <f t="shared" si="148"/>
        <v/>
      </c>
      <c r="BM136" s="142" t="str">
        <f t="shared" si="148"/>
        <v/>
      </c>
      <c r="BN136" s="142" t="str">
        <f t="shared" si="148"/>
        <v/>
      </c>
      <c r="BO136" s="142" t="str">
        <f t="shared" si="148"/>
        <v/>
      </c>
      <c r="BP136" s="142" t="str">
        <f t="shared" si="148"/>
        <v/>
      </c>
      <c r="BQ136" s="142" t="str">
        <f t="shared" si="148"/>
        <v/>
      </c>
    </row>
    <row r="137" spans="9:71" s="361" customFormat="1" ht="30" customHeight="1" thickBot="1">
      <c r="I137" s="362"/>
      <c r="J137" s="362"/>
      <c r="K137" s="138"/>
      <c r="L137" s="138"/>
      <c r="M137" s="138"/>
      <c r="N137" s="138"/>
      <c r="O137" s="138"/>
      <c r="P137" s="138"/>
      <c r="Q137" s="138"/>
      <c r="R137" s="138"/>
      <c r="S137" s="138"/>
      <c r="T137" s="138"/>
      <c r="U137" s="138"/>
      <c r="V137" s="138"/>
      <c r="W137" s="138"/>
      <c r="X137" s="138"/>
      <c r="Y137" s="138"/>
      <c r="Z137" s="138"/>
      <c r="AA137" s="138"/>
      <c r="AB137" s="138"/>
      <c r="AC137" s="138"/>
      <c r="AD137" s="138"/>
      <c r="AV137" s="564"/>
      <c r="AW137" s="487"/>
      <c r="AX137" s="132" t="s">
        <v>84</v>
      </c>
      <c r="AY137" s="133">
        <f>IF($AY$16="","",-$AY$16)</f>
        <v>-0.1</v>
      </c>
      <c r="AZ137" s="364"/>
      <c r="BA137" s="144" t="str">
        <f t="shared" ref="BA137:BQ137" si="149">IF($V$98="","",BA$135*(1-$AY$136))</f>
        <v/>
      </c>
      <c r="BB137" s="144" t="str">
        <f t="shared" si="149"/>
        <v/>
      </c>
      <c r="BC137" s="144" t="str">
        <f t="shared" si="149"/>
        <v/>
      </c>
      <c r="BD137" s="144" t="str">
        <f t="shared" si="149"/>
        <v/>
      </c>
      <c r="BE137" s="144" t="str">
        <f t="shared" si="149"/>
        <v/>
      </c>
      <c r="BF137" s="144" t="str">
        <f t="shared" si="149"/>
        <v/>
      </c>
      <c r="BG137" s="144" t="str">
        <f t="shared" si="149"/>
        <v/>
      </c>
      <c r="BH137" s="144" t="str">
        <f t="shared" si="149"/>
        <v/>
      </c>
      <c r="BI137" s="144" t="str">
        <f t="shared" si="149"/>
        <v/>
      </c>
      <c r="BJ137" s="144" t="str">
        <f t="shared" si="149"/>
        <v/>
      </c>
      <c r="BK137" s="144" t="str">
        <f t="shared" si="149"/>
        <v/>
      </c>
      <c r="BL137" s="144" t="str">
        <f t="shared" si="149"/>
        <v/>
      </c>
      <c r="BM137" s="144" t="str">
        <f t="shared" si="149"/>
        <v/>
      </c>
      <c r="BN137" s="144" t="str">
        <f t="shared" si="149"/>
        <v/>
      </c>
      <c r="BO137" s="144" t="str">
        <f t="shared" si="149"/>
        <v/>
      </c>
      <c r="BP137" s="144" t="str">
        <f t="shared" si="149"/>
        <v/>
      </c>
      <c r="BQ137" s="144" t="str">
        <f t="shared" si="149"/>
        <v/>
      </c>
    </row>
    <row r="138" spans="9:71" s="361" customFormat="1" ht="30" customHeight="1">
      <c r="I138" s="362"/>
      <c r="J138" s="362"/>
      <c r="K138" s="138"/>
      <c r="L138" s="138"/>
      <c r="M138" s="138"/>
      <c r="N138" s="138"/>
      <c r="O138" s="138"/>
      <c r="P138" s="138"/>
      <c r="Q138" s="138"/>
      <c r="R138" s="138"/>
      <c r="S138" s="138"/>
      <c r="T138" s="138"/>
      <c r="U138" s="138"/>
      <c r="V138" s="138"/>
      <c r="W138" s="138"/>
      <c r="X138" s="138"/>
      <c r="Y138" s="138"/>
      <c r="Z138" s="138"/>
      <c r="AA138" s="138"/>
      <c r="AB138" s="138"/>
      <c r="AC138" s="138"/>
      <c r="AD138" s="138"/>
    </row>
    <row r="139" spans="9:71" s="361" customFormat="1" ht="18.75">
      <c r="I139" s="362"/>
      <c r="J139" s="362"/>
      <c r="K139" s="138"/>
      <c r="L139" s="138"/>
      <c r="M139" s="138"/>
      <c r="N139" s="138"/>
      <c r="O139" s="138"/>
      <c r="P139" s="138"/>
      <c r="Q139" s="138"/>
      <c r="R139" s="138"/>
      <c r="S139" s="138"/>
      <c r="T139" s="138"/>
      <c r="U139" s="138"/>
      <c r="V139" s="138"/>
      <c r="W139" s="138"/>
      <c r="X139" s="138"/>
      <c r="Y139" s="138"/>
      <c r="Z139" s="138"/>
      <c r="AA139" s="138"/>
      <c r="AB139" s="138"/>
      <c r="AC139" s="138"/>
      <c r="AD139" s="138"/>
    </row>
    <row r="140" spans="9:71" s="361" customFormat="1" ht="18.75">
      <c r="I140" s="362"/>
      <c r="J140" s="362"/>
      <c r="K140" s="138"/>
      <c r="L140" s="138"/>
      <c r="M140" s="138"/>
      <c r="N140" s="138"/>
      <c r="O140" s="138"/>
      <c r="P140" s="138"/>
      <c r="Q140" s="138"/>
      <c r="R140" s="138"/>
      <c r="S140" s="138"/>
      <c r="T140" s="138"/>
      <c r="U140" s="138"/>
      <c r="V140" s="138"/>
      <c r="W140" s="138"/>
      <c r="X140" s="138"/>
      <c r="Y140" s="138"/>
      <c r="Z140" s="138"/>
      <c r="AA140" s="138"/>
      <c r="AB140" s="138"/>
      <c r="AC140" s="138"/>
      <c r="AD140" s="138"/>
    </row>
    <row r="141" spans="9:71" s="361" customFormat="1" ht="18.75">
      <c r="I141" s="362"/>
      <c r="J141" s="362"/>
      <c r="K141" s="138"/>
      <c r="L141" s="138"/>
      <c r="M141" s="138"/>
      <c r="N141" s="138"/>
      <c r="O141" s="138"/>
      <c r="P141" s="138"/>
      <c r="Q141" s="138"/>
      <c r="R141" s="138"/>
      <c r="S141" s="138"/>
      <c r="T141" s="138"/>
      <c r="U141" s="138"/>
      <c r="V141" s="138"/>
      <c r="W141" s="138"/>
      <c r="X141" s="138"/>
      <c r="Y141" s="138"/>
      <c r="Z141" s="138"/>
      <c r="AA141" s="138"/>
      <c r="AB141" s="138"/>
      <c r="AC141" s="138"/>
      <c r="AD141" s="138"/>
    </row>
    <row r="142" spans="9:71" s="361" customFormat="1" ht="18.75">
      <c r="I142" s="362"/>
      <c r="J142" s="362"/>
      <c r="K142" s="138"/>
      <c r="L142" s="138"/>
      <c r="M142" s="138"/>
      <c r="N142" s="138"/>
      <c r="O142" s="138"/>
      <c r="P142" s="138"/>
      <c r="Q142" s="138"/>
      <c r="R142" s="138"/>
      <c r="S142" s="138"/>
      <c r="T142" s="138"/>
      <c r="U142" s="138"/>
      <c r="V142" s="138"/>
      <c r="W142" s="138"/>
      <c r="X142" s="138"/>
      <c r="Y142" s="138"/>
      <c r="Z142" s="138"/>
      <c r="AA142" s="138"/>
      <c r="AB142" s="138"/>
      <c r="AC142" s="138"/>
      <c r="AD142" s="138"/>
    </row>
    <row r="143" spans="9:71" s="361" customFormat="1" ht="18.75">
      <c r="I143" s="362"/>
      <c r="J143" s="362"/>
      <c r="K143" s="138"/>
      <c r="L143" s="138"/>
      <c r="M143" s="138"/>
      <c r="N143" s="138"/>
      <c r="O143" s="138"/>
      <c r="P143" s="138"/>
      <c r="Q143" s="138"/>
      <c r="R143" s="138"/>
      <c r="S143" s="138"/>
      <c r="T143" s="138"/>
      <c r="U143" s="138"/>
      <c r="V143" s="138"/>
      <c r="W143" s="138"/>
      <c r="X143" s="138"/>
      <c r="Y143" s="138"/>
      <c r="Z143" s="138"/>
      <c r="AA143" s="138"/>
      <c r="AB143" s="138"/>
      <c r="AC143" s="138"/>
      <c r="AD143" s="138"/>
    </row>
    <row r="144" spans="9:71" s="361" customFormat="1" ht="18.75">
      <c r="I144" s="362"/>
      <c r="J144" s="362"/>
      <c r="K144" s="138"/>
      <c r="L144" s="138"/>
      <c r="M144" s="138"/>
      <c r="N144" s="138"/>
      <c r="O144" s="138"/>
      <c r="P144" s="138"/>
      <c r="Q144" s="138"/>
      <c r="R144" s="138"/>
      <c r="S144" s="138"/>
      <c r="T144" s="138"/>
      <c r="U144" s="138"/>
      <c r="V144" s="138"/>
      <c r="W144" s="138"/>
      <c r="X144" s="138"/>
      <c r="Y144" s="138"/>
      <c r="Z144" s="138"/>
      <c r="AA144" s="138"/>
      <c r="AB144" s="138"/>
      <c r="AC144" s="138"/>
      <c r="AD144" s="138"/>
    </row>
    <row r="145" spans="9:30" s="361" customFormat="1" ht="18.75">
      <c r="I145" s="362"/>
      <c r="J145" s="362"/>
      <c r="K145" s="138"/>
      <c r="L145" s="138"/>
      <c r="M145" s="138"/>
      <c r="N145" s="138"/>
      <c r="O145" s="138"/>
      <c r="P145" s="138"/>
      <c r="Q145" s="138"/>
      <c r="R145" s="138"/>
      <c r="S145" s="138"/>
      <c r="T145" s="138"/>
      <c r="U145" s="138"/>
      <c r="V145" s="138"/>
      <c r="W145" s="138"/>
      <c r="X145" s="138"/>
      <c r="Y145" s="138"/>
      <c r="Z145" s="138"/>
      <c r="AA145" s="138"/>
      <c r="AB145" s="138"/>
      <c r="AC145" s="138"/>
      <c r="AD145" s="138"/>
    </row>
    <row r="146" spans="9:30" s="361" customFormat="1" ht="18.75">
      <c r="I146" s="362"/>
      <c r="J146" s="362"/>
      <c r="K146" s="138"/>
      <c r="L146" s="138"/>
      <c r="M146" s="138"/>
      <c r="N146" s="138"/>
      <c r="O146" s="138"/>
      <c r="P146" s="138"/>
      <c r="Q146" s="138"/>
      <c r="R146" s="138"/>
      <c r="S146" s="138"/>
      <c r="T146" s="138"/>
      <c r="U146" s="138"/>
      <c r="V146" s="138"/>
      <c r="W146" s="138"/>
      <c r="X146" s="138"/>
      <c r="Y146" s="138"/>
      <c r="Z146" s="138"/>
      <c r="AA146" s="138"/>
      <c r="AB146" s="138"/>
      <c r="AC146" s="138"/>
      <c r="AD146" s="138"/>
    </row>
    <row r="147" spans="9:30" s="361" customFormat="1" ht="18.75">
      <c r="I147" s="362"/>
      <c r="J147" s="362"/>
      <c r="K147" s="138"/>
      <c r="L147" s="138"/>
      <c r="M147" s="138"/>
      <c r="N147" s="138"/>
      <c r="O147" s="138"/>
      <c r="P147" s="138"/>
      <c r="Q147" s="138"/>
      <c r="R147" s="138"/>
      <c r="S147" s="138"/>
      <c r="T147" s="138"/>
      <c r="U147" s="138"/>
      <c r="V147" s="138"/>
      <c r="W147" s="138"/>
      <c r="X147" s="138"/>
      <c r="Y147" s="138"/>
      <c r="Z147" s="138"/>
      <c r="AA147" s="138"/>
      <c r="AB147" s="138"/>
      <c r="AC147" s="138"/>
      <c r="AD147" s="138"/>
    </row>
    <row r="148" spans="9:30" s="361" customFormat="1" ht="18.75">
      <c r="I148" s="362"/>
      <c r="J148" s="362"/>
      <c r="K148" s="138"/>
      <c r="L148" s="138"/>
      <c r="M148" s="138"/>
      <c r="N148" s="138"/>
      <c r="O148" s="138"/>
      <c r="P148" s="138"/>
      <c r="Q148" s="138"/>
      <c r="R148" s="138"/>
      <c r="S148" s="138"/>
      <c r="T148" s="138"/>
      <c r="U148" s="138"/>
      <c r="V148" s="138"/>
      <c r="W148" s="138"/>
      <c r="X148" s="138"/>
      <c r="Y148" s="138"/>
      <c r="Z148" s="138"/>
      <c r="AA148" s="138"/>
      <c r="AB148" s="138"/>
      <c r="AC148" s="138"/>
      <c r="AD148" s="138"/>
    </row>
    <row r="149" spans="9:30" s="361" customFormat="1" ht="18.75">
      <c r="I149" s="362"/>
      <c r="J149" s="362"/>
      <c r="K149" s="138"/>
      <c r="L149" s="138"/>
      <c r="M149" s="138"/>
      <c r="N149" s="138"/>
      <c r="O149" s="138"/>
      <c r="P149" s="138"/>
      <c r="Q149" s="138"/>
      <c r="R149" s="138"/>
      <c r="S149" s="138"/>
      <c r="T149" s="138"/>
      <c r="U149" s="138"/>
      <c r="V149" s="138"/>
      <c r="W149" s="138"/>
      <c r="X149" s="138"/>
      <c r="Y149" s="138"/>
      <c r="Z149" s="138"/>
      <c r="AA149" s="138"/>
      <c r="AB149" s="138"/>
      <c r="AC149" s="138"/>
      <c r="AD149" s="138"/>
    </row>
    <row r="150" spans="9:30" s="361" customFormat="1" ht="18.75">
      <c r="I150" s="362"/>
      <c r="J150" s="362"/>
      <c r="K150" s="138"/>
      <c r="L150" s="138"/>
      <c r="M150" s="138"/>
      <c r="N150" s="138"/>
      <c r="O150" s="138"/>
      <c r="P150" s="138"/>
      <c r="Q150" s="138"/>
      <c r="R150" s="138"/>
      <c r="S150" s="138"/>
      <c r="T150" s="138"/>
      <c r="U150" s="138"/>
      <c r="V150" s="138"/>
      <c r="W150" s="138"/>
      <c r="X150" s="138"/>
      <c r="Y150" s="138"/>
      <c r="Z150" s="138"/>
      <c r="AA150" s="138"/>
      <c r="AB150" s="138"/>
      <c r="AC150" s="138"/>
      <c r="AD150" s="138"/>
    </row>
    <row r="151" spans="9:30" s="361" customFormat="1" ht="18.75">
      <c r="I151" s="362"/>
      <c r="J151" s="362"/>
      <c r="K151" s="138"/>
      <c r="L151" s="138"/>
      <c r="M151" s="138"/>
      <c r="N151" s="138"/>
      <c r="O151" s="138"/>
      <c r="P151" s="138"/>
      <c r="Q151" s="138"/>
      <c r="R151" s="138"/>
      <c r="S151" s="138"/>
      <c r="T151" s="138"/>
      <c r="U151" s="138"/>
      <c r="V151" s="138"/>
      <c r="W151" s="138"/>
      <c r="X151" s="138"/>
      <c r="Y151" s="138"/>
      <c r="Z151" s="138"/>
      <c r="AA151" s="138"/>
      <c r="AB151" s="138"/>
      <c r="AC151" s="138"/>
      <c r="AD151" s="138"/>
    </row>
    <row r="152" spans="9:30" s="361" customFormat="1" ht="18.75">
      <c r="I152" s="362"/>
      <c r="J152" s="362"/>
      <c r="K152" s="138"/>
      <c r="L152" s="138"/>
      <c r="M152" s="138"/>
      <c r="N152" s="138"/>
      <c r="O152" s="138"/>
      <c r="P152" s="138"/>
      <c r="Q152" s="138"/>
      <c r="R152" s="138"/>
      <c r="S152" s="138"/>
      <c r="T152" s="138"/>
      <c r="U152" s="138"/>
      <c r="V152" s="138"/>
      <c r="W152" s="138"/>
      <c r="X152" s="138"/>
      <c r="Y152" s="138"/>
      <c r="Z152" s="138"/>
      <c r="AA152" s="138"/>
      <c r="AB152" s="138"/>
      <c r="AC152" s="138"/>
      <c r="AD152" s="138"/>
    </row>
    <row r="153" spans="9:30" s="361" customFormat="1" ht="18.75">
      <c r="I153" s="362"/>
      <c r="J153" s="362"/>
      <c r="K153" s="138"/>
      <c r="L153" s="138"/>
      <c r="M153" s="138"/>
      <c r="N153" s="138"/>
      <c r="O153" s="138"/>
      <c r="P153" s="138"/>
      <c r="Q153" s="138"/>
      <c r="R153" s="138"/>
      <c r="S153" s="138"/>
      <c r="T153" s="138"/>
      <c r="U153" s="138"/>
      <c r="V153" s="138"/>
      <c r="W153" s="138"/>
      <c r="X153" s="138"/>
      <c r="Y153" s="138"/>
      <c r="Z153" s="138"/>
      <c r="AA153" s="138"/>
      <c r="AB153" s="138"/>
      <c r="AC153" s="138"/>
      <c r="AD153" s="138"/>
    </row>
    <row r="154" spans="9:30" s="361" customFormat="1" ht="18.75">
      <c r="I154" s="362"/>
      <c r="J154" s="362"/>
      <c r="K154" s="138"/>
      <c r="L154" s="138"/>
      <c r="M154" s="138"/>
      <c r="N154" s="138"/>
      <c r="O154" s="138"/>
      <c r="P154" s="138"/>
      <c r="Q154" s="138"/>
      <c r="R154" s="138"/>
      <c r="S154" s="138"/>
      <c r="T154" s="138"/>
      <c r="U154" s="138"/>
      <c r="V154" s="138"/>
      <c r="W154" s="138"/>
      <c r="X154" s="138"/>
      <c r="Y154" s="138"/>
      <c r="Z154" s="138"/>
      <c r="AA154" s="138"/>
      <c r="AB154" s="138"/>
      <c r="AC154" s="138"/>
      <c r="AD154" s="138"/>
    </row>
    <row r="155" spans="9:30" s="361" customFormat="1" ht="18.75">
      <c r="I155" s="362"/>
      <c r="J155" s="362"/>
      <c r="K155" s="138"/>
      <c r="L155" s="138"/>
      <c r="M155" s="138"/>
      <c r="N155" s="138"/>
      <c r="O155" s="138"/>
      <c r="P155" s="138"/>
      <c r="Q155" s="138"/>
      <c r="R155" s="138"/>
      <c r="S155" s="138"/>
      <c r="T155" s="138"/>
      <c r="U155" s="138"/>
      <c r="V155" s="138"/>
      <c r="W155" s="138"/>
      <c r="X155" s="138"/>
      <c r="Y155" s="138"/>
      <c r="Z155" s="138"/>
      <c r="AA155" s="138"/>
      <c r="AB155" s="138"/>
      <c r="AC155" s="138"/>
      <c r="AD155" s="138"/>
    </row>
    <row r="156" spans="9:30" s="361" customFormat="1" ht="18.75">
      <c r="I156" s="362"/>
      <c r="J156" s="362"/>
      <c r="K156" s="138"/>
      <c r="L156" s="138"/>
      <c r="M156" s="138"/>
      <c r="N156" s="138"/>
      <c r="O156" s="138"/>
      <c r="P156" s="138"/>
      <c r="Q156" s="138"/>
      <c r="R156" s="138"/>
      <c r="S156" s="138"/>
      <c r="T156" s="138"/>
      <c r="U156" s="138"/>
      <c r="V156" s="138"/>
      <c r="W156" s="138"/>
      <c r="X156" s="138"/>
      <c r="Y156" s="138"/>
      <c r="Z156" s="138"/>
      <c r="AA156" s="138"/>
      <c r="AB156" s="138"/>
      <c r="AC156" s="138"/>
      <c r="AD156" s="138"/>
    </row>
    <row r="157" spans="9:30" s="361" customFormat="1" ht="18.75">
      <c r="I157" s="362"/>
      <c r="J157" s="362"/>
      <c r="K157" s="138"/>
      <c r="L157" s="138"/>
      <c r="M157" s="138"/>
      <c r="N157" s="138"/>
      <c r="O157" s="138"/>
      <c r="P157" s="138"/>
      <c r="Q157" s="138"/>
      <c r="R157" s="138"/>
      <c r="S157" s="138"/>
      <c r="T157" s="138"/>
      <c r="U157" s="138"/>
      <c r="V157" s="138"/>
      <c r="W157" s="138"/>
      <c r="X157" s="138"/>
      <c r="Y157" s="138"/>
      <c r="Z157" s="138"/>
      <c r="AA157" s="138"/>
      <c r="AB157" s="138"/>
      <c r="AC157" s="138"/>
      <c r="AD157" s="138"/>
    </row>
    <row r="158" spans="9:30" s="361" customFormat="1" ht="18.75">
      <c r="I158" s="362"/>
      <c r="J158" s="362"/>
      <c r="K158" s="138"/>
      <c r="L158" s="138"/>
      <c r="M158" s="138"/>
      <c r="N158" s="138"/>
      <c r="O158" s="138"/>
      <c r="P158" s="138"/>
      <c r="Q158" s="138"/>
      <c r="R158" s="138"/>
      <c r="S158" s="138"/>
      <c r="T158" s="138"/>
      <c r="U158" s="138"/>
      <c r="V158" s="138"/>
      <c r="W158" s="138"/>
      <c r="X158" s="138"/>
      <c r="Y158" s="138"/>
      <c r="Z158" s="138"/>
      <c r="AA158" s="138"/>
      <c r="AB158" s="138"/>
      <c r="AC158" s="138"/>
      <c r="AD158" s="138"/>
    </row>
    <row r="159" spans="9:30" s="361" customFormat="1" ht="18.75">
      <c r="I159" s="362"/>
      <c r="J159" s="362"/>
      <c r="K159" s="138"/>
      <c r="L159" s="138"/>
      <c r="M159" s="138"/>
      <c r="N159" s="138"/>
      <c r="O159" s="138"/>
      <c r="P159" s="138"/>
      <c r="Q159" s="138"/>
      <c r="R159" s="138"/>
      <c r="S159" s="138"/>
      <c r="T159" s="138"/>
      <c r="U159" s="138"/>
      <c r="V159" s="138"/>
      <c r="W159" s="138"/>
      <c r="X159" s="138"/>
      <c r="Y159" s="138"/>
      <c r="Z159" s="138"/>
      <c r="AA159" s="138"/>
      <c r="AB159" s="138"/>
      <c r="AC159" s="138"/>
      <c r="AD159" s="138"/>
    </row>
    <row r="160" spans="9:30" s="361" customFormat="1" ht="18.75">
      <c r="I160" s="362"/>
      <c r="J160" s="362"/>
      <c r="K160" s="138"/>
      <c r="L160" s="138"/>
      <c r="M160" s="138"/>
      <c r="N160" s="138"/>
      <c r="O160" s="138"/>
      <c r="P160" s="138"/>
      <c r="Q160" s="138"/>
      <c r="R160" s="138"/>
      <c r="S160" s="138"/>
      <c r="T160" s="138"/>
      <c r="U160" s="138"/>
      <c r="V160" s="138"/>
      <c r="W160" s="138"/>
      <c r="X160" s="138"/>
      <c r="Y160" s="138"/>
      <c r="Z160" s="138"/>
      <c r="AA160" s="138"/>
      <c r="AB160" s="138"/>
      <c r="AC160" s="138"/>
      <c r="AD160" s="138"/>
    </row>
    <row r="161" spans="9:30" s="361" customFormat="1" ht="18.75">
      <c r="I161" s="362"/>
      <c r="J161" s="362"/>
      <c r="K161" s="138"/>
      <c r="L161" s="138"/>
      <c r="M161" s="138"/>
      <c r="N161" s="138"/>
      <c r="O161" s="138"/>
      <c r="P161" s="138"/>
      <c r="Q161" s="138"/>
      <c r="R161" s="138"/>
      <c r="S161" s="138"/>
      <c r="T161" s="138"/>
      <c r="U161" s="138"/>
      <c r="V161" s="138"/>
      <c r="W161" s="138"/>
      <c r="X161" s="138"/>
      <c r="Y161" s="138"/>
      <c r="Z161" s="138"/>
      <c r="AA161" s="138"/>
      <c r="AB161" s="138"/>
      <c r="AC161" s="138"/>
      <c r="AD161" s="138"/>
    </row>
    <row r="162" spans="9:30" s="361" customFormat="1" ht="18.75">
      <c r="I162" s="362"/>
      <c r="J162" s="362"/>
      <c r="K162" s="138"/>
      <c r="L162" s="138"/>
      <c r="M162" s="138"/>
      <c r="N162" s="138"/>
      <c r="O162" s="138"/>
      <c r="P162" s="138"/>
      <c r="Q162" s="138"/>
      <c r="R162" s="138"/>
      <c r="S162" s="138"/>
      <c r="T162" s="138"/>
      <c r="U162" s="138"/>
      <c r="V162" s="138"/>
      <c r="W162" s="138"/>
      <c r="X162" s="138"/>
      <c r="Y162" s="138"/>
      <c r="Z162" s="138"/>
      <c r="AA162" s="138"/>
      <c r="AB162" s="138"/>
      <c r="AC162" s="138"/>
      <c r="AD162" s="138"/>
    </row>
    <row r="163" spans="9:30" s="361" customFormat="1" ht="18.75">
      <c r="I163" s="362"/>
      <c r="J163" s="362"/>
      <c r="K163" s="138"/>
      <c r="L163" s="138"/>
      <c r="M163" s="138"/>
      <c r="N163" s="138"/>
      <c r="O163" s="138"/>
      <c r="P163" s="138"/>
      <c r="Q163" s="138"/>
      <c r="R163" s="138"/>
      <c r="S163" s="138"/>
      <c r="T163" s="138"/>
      <c r="U163" s="138"/>
      <c r="V163" s="138"/>
      <c r="W163" s="138"/>
      <c r="X163" s="138"/>
      <c r="Y163" s="138"/>
      <c r="Z163" s="138"/>
      <c r="AA163" s="138"/>
      <c r="AB163" s="138"/>
      <c r="AC163" s="138"/>
      <c r="AD163" s="138"/>
    </row>
    <row r="164" spans="9:30" s="361" customFormat="1" ht="18.75">
      <c r="I164" s="362"/>
      <c r="J164" s="362"/>
      <c r="K164" s="138"/>
      <c r="L164" s="138"/>
      <c r="M164" s="138"/>
      <c r="N164" s="138"/>
      <c r="O164" s="138"/>
      <c r="P164" s="138"/>
      <c r="Q164" s="138"/>
      <c r="R164" s="138"/>
      <c r="S164" s="138"/>
      <c r="T164" s="138"/>
      <c r="U164" s="138"/>
      <c r="V164" s="138"/>
      <c r="W164" s="138"/>
      <c r="X164" s="138"/>
      <c r="Y164" s="138"/>
      <c r="Z164" s="138"/>
      <c r="AA164" s="138"/>
      <c r="AB164" s="138"/>
      <c r="AC164" s="138"/>
      <c r="AD164" s="138"/>
    </row>
    <row r="165" spans="9:30" s="361" customFormat="1" ht="18.75">
      <c r="I165" s="362"/>
      <c r="J165" s="362"/>
      <c r="K165" s="138"/>
      <c r="L165" s="138"/>
      <c r="M165" s="138"/>
      <c r="N165" s="138"/>
      <c r="O165" s="138"/>
      <c r="P165" s="138"/>
      <c r="Q165" s="138"/>
      <c r="R165" s="138"/>
      <c r="S165" s="138"/>
      <c r="T165" s="138"/>
      <c r="U165" s="138"/>
      <c r="V165" s="138"/>
      <c r="W165" s="138"/>
      <c r="X165" s="138"/>
      <c r="Y165" s="138"/>
      <c r="Z165" s="138"/>
      <c r="AA165" s="138"/>
      <c r="AB165" s="138"/>
      <c r="AC165" s="138"/>
      <c r="AD165" s="138"/>
    </row>
    <row r="166" spans="9:30" s="361" customFormat="1" ht="18.75">
      <c r="I166" s="362"/>
      <c r="J166" s="362"/>
      <c r="K166" s="138"/>
      <c r="L166" s="138"/>
      <c r="M166" s="138"/>
      <c r="N166" s="138"/>
      <c r="O166" s="138"/>
      <c r="P166" s="138"/>
      <c r="Q166" s="138"/>
      <c r="R166" s="138"/>
      <c r="S166" s="138"/>
      <c r="T166" s="138"/>
      <c r="U166" s="138"/>
      <c r="V166" s="138"/>
      <c r="W166" s="138"/>
      <c r="X166" s="138"/>
      <c r="Y166" s="138"/>
      <c r="Z166" s="138"/>
      <c r="AA166" s="138"/>
      <c r="AB166" s="138"/>
      <c r="AC166" s="138"/>
      <c r="AD166" s="138"/>
    </row>
    <row r="167" spans="9:30" s="361" customFormat="1" ht="18.75">
      <c r="I167" s="362"/>
      <c r="J167" s="362"/>
      <c r="K167" s="138"/>
      <c r="L167" s="138"/>
      <c r="M167" s="138"/>
      <c r="N167" s="138"/>
      <c r="O167" s="138"/>
      <c r="P167" s="138"/>
      <c r="Q167" s="138"/>
      <c r="R167" s="138"/>
      <c r="S167" s="138"/>
      <c r="T167" s="138"/>
      <c r="U167" s="138"/>
      <c r="V167" s="138"/>
      <c r="W167" s="138"/>
      <c r="X167" s="138"/>
      <c r="Y167" s="138"/>
      <c r="Z167" s="138"/>
      <c r="AA167" s="138"/>
      <c r="AB167" s="138"/>
      <c r="AC167" s="138"/>
      <c r="AD167" s="138"/>
    </row>
    <row r="168" spans="9:30" s="361" customFormat="1" ht="18.75">
      <c r="I168" s="362"/>
      <c r="J168" s="362"/>
      <c r="K168" s="138"/>
      <c r="L168" s="138"/>
      <c r="M168" s="138"/>
      <c r="N168" s="138"/>
      <c r="O168" s="138"/>
      <c r="P168" s="138"/>
      <c r="Q168" s="138"/>
      <c r="R168" s="138"/>
      <c r="S168" s="138"/>
      <c r="T168" s="138"/>
      <c r="U168" s="138"/>
      <c r="V168" s="138"/>
      <c r="W168" s="138"/>
      <c r="X168" s="138"/>
      <c r="Y168" s="138"/>
      <c r="Z168" s="138"/>
      <c r="AA168" s="138"/>
      <c r="AB168" s="138"/>
      <c r="AC168" s="138"/>
      <c r="AD168" s="138"/>
    </row>
    <row r="169" spans="9:30" s="361" customFormat="1" ht="18.75">
      <c r="I169" s="362"/>
      <c r="J169" s="362"/>
      <c r="K169" s="138"/>
      <c r="L169" s="138"/>
      <c r="M169" s="138"/>
      <c r="N169" s="138"/>
      <c r="O169" s="138"/>
      <c r="P169" s="138"/>
      <c r="Q169" s="138"/>
      <c r="R169" s="138"/>
      <c r="S169" s="138"/>
      <c r="T169" s="138"/>
      <c r="U169" s="138"/>
      <c r="V169" s="138"/>
      <c r="W169" s="138"/>
      <c r="X169" s="138"/>
      <c r="Y169" s="138"/>
      <c r="Z169" s="138"/>
      <c r="AA169" s="138"/>
      <c r="AB169" s="138"/>
      <c r="AC169" s="138"/>
      <c r="AD169" s="138"/>
    </row>
    <row r="170" spans="9:30" s="361" customFormat="1" ht="18.75">
      <c r="I170" s="362"/>
      <c r="J170" s="362"/>
      <c r="K170" s="138"/>
      <c r="L170" s="138"/>
      <c r="M170" s="138"/>
      <c r="N170" s="138"/>
      <c r="O170" s="138"/>
      <c r="P170" s="138"/>
      <c r="Q170" s="138"/>
      <c r="R170" s="138"/>
      <c r="S170" s="138"/>
      <c r="T170" s="138"/>
      <c r="U170" s="138"/>
      <c r="V170" s="138"/>
      <c r="W170" s="138"/>
      <c r="X170" s="138"/>
      <c r="Y170" s="138"/>
      <c r="Z170" s="138"/>
      <c r="AA170" s="138"/>
      <c r="AB170" s="138"/>
      <c r="AC170" s="138"/>
      <c r="AD170" s="138"/>
    </row>
    <row r="171" spans="9:30" s="361" customFormat="1" ht="18.75">
      <c r="I171" s="362"/>
      <c r="J171" s="362"/>
      <c r="K171" s="138"/>
      <c r="L171" s="138"/>
      <c r="M171" s="138"/>
      <c r="N171" s="138"/>
      <c r="O171" s="138"/>
      <c r="P171" s="138"/>
      <c r="Q171" s="138"/>
      <c r="R171" s="138"/>
      <c r="S171" s="138"/>
      <c r="T171" s="138"/>
      <c r="U171" s="138"/>
      <c r="V171" s="138"/>
      <c r="W171" s="138"/>
      <c r="X171" s="138"/>
      <c r="Y171" s="138"/>
      <c r="Z171" s="138"/>
      <c r="AA171" s="138"/>
      <c r="AB171" s="138"/>
      <c r="AC171" s="138"/>
      <c r="AD171" s="138"/>
    </row>
    <row r="172" spans="9:30" s="361" customFormat="1" ht="18.75">
      <c r="I172" s="362"/>
      <c r="J172" s="362"/>
      <c r="K172" s="138"/>
      <c r="L172" s="138"/>
      <c r="M172" s="138"/>
      <c r="N172" s="138"/>
      <c r="O172" s="138"/>
      <c r="P172" s="138"/>
      <c r="Q172" s="138"/>
      <c r="R172" s="138"/>
      <c r="S172" s="138"/>
      <c r="T172" s="138"/>
      <c r="U172" s="138"/>
      <c r="V172" s="138"/>
      <c r="W172" s="138"/>
      <c r="X172" s="138"/>
      <c r="Y172" s="138"/>
      <c r="Z172" s="138"/>
      <c r="AA172" s="138"/>
      <c r="AB172" s="138"/>
      <c r="AC172" s="138"/>
      <c r="AD172" s="138"/>
    </row>
    <row r="173" spans="9:30" s="361" customFormat="1" ht="18.75">
      <c r="I173" s="362"/>
      <c r="J173" s="362"/>
      <c r="K173" s="138"/>
      <c r="L173" s="138"/>
      <c r="M173" s="138"/>
      <c r="N173" s="138"/>
      <c r="O173" s="138"/>
      <c r="P173" s="138"/>
      <c r="Q173" s="138"/>
      <c r="R173" s="138"/>
      <c r="S173" s="138"/>
      <c r="T173" s="138"/>
      <c r="U173" s="138"/>
      <c r="V173" s="138"/>
      <c r="W173" s="138"/>
      <c r="X173" s="138"/>
      <c r="Y173" s="138"/>
      <c r="Z173" s="138"/>
      <c r="AA173" s="138"/>
      <c r="AB173" s="138"/>
      <c r="AC173" s="138"/>
      <c r="AD173" s="138"/>
    </row>
    <row r="174" spans="9:30" s="361" customFormat="1" ht="18.75">
      <c r="I174" s="362"/>
      <c r="J174" s="362"/>
      <c r="K174" s="138"/>
      <c r="L174" s="138"/>
      <c r="M174" s="138"/>
      <c r="N174" s="138"/>
      <c r="O174" s="138"/>
      <c r="P174" s="138"/>
      <c r="Q174" s="138"/>
      <c r="R174" s="138"/>
      <c r="S174" s="138"/>
      <c r="T174" s="138"/>
      <c r="U174" s="138"/>
      <c r="V174" s="138"/>
      <c r="W174" s="138"/>
      <c r="X174" s="138"/>
      <c r="Y174" s="138"/>
      <c r="Z174" s="138"/>
      <c r="AA174" s="138"/>
      <c r="AB174" s="138"/>
      <c r="AC174" s="138"/>
      <c r="AD174" s="138"/>
    </row>
    <row r="175" spans="9:30" s="361" customFormat="1" ht="18.75">
      <c r="I175" s="362"/>
      <c r="J175" s="362"/>
      <c r="K175" s="138"/>
      <c r="L175" s="138"/>
      <c r="M175" s="138"/>
      <c r="N175" s="138"/>
      <c r="O175" s="138"/>
      <c r="P175" s="138"/>
      <c r="Q175" s="138"/>
      <c r="R175" s="138"/>
      <c r="S175" s="138"/>
      <c r="T175" s="138"/>
      <c r="U175" s="138"/>
      <c r="V175" s="138"/>
      <c r="W175" s="138"/>
      <c r="X175" s="138"/>
      <c r="Y175" s="138"/>
      <c r="Z175" s="138"/>
      <c r="AA175" s="138"/>
      <c r="AB175" s="138"/>
      <c r="AC175" s="138"/>
      <c r="AD175" s="138"/>
    </row>
    <row r="176" spans="9:30" s="361" customFormat="1" ht="18.75">
      <c r="I176" s="362"/>
      <c r="J176" s="362"/>
      <c r="K176" s="138"/>
      <c r="L176" s="138"/>
      <c r="M176" s="138"/>
      <c r="N176" s="138"/>
      <c r="O176" s="138"/>
      <c r="P176" s="138"/>
      <c r="Q176" s="138"/>
      <c r="R176" s="138"/>
      <c r="S176" s="138"/>
      <c r="T176" s="138"/>
      <c r="U176" s="138"/>
      <c r="V176" s="138"/>
      <c r="W176" s="138"/>
      <c r="X176" s="138"/>
      <c r="Y176" s="138"/>
      <c r="Z176" s="138"/>
      <c r="AA176" s="138"/>
      <c r="AB176" s="138"/>
      <c r="AC176" s="138"/>
      <c r="AD176" s="138"/>
    </row>
    <row r="177" spans="9:30" s="361" customFormat="1" ht="18.75">
      <c r="I177" s="362"/>
      <c r="J177" s="362"/>
      <c r="K177" s="138"/>
      <c r="L177" s="138"/>
      <c r="M177" s="138"/>
      <c r="N177" s="138"/>
      <c r="O177" s="138"/>
      <c r="P177" s="138"/>
      <c r="Q177" s="138"/>
      <c r="R177" s="138"/>
      <c r="S177" s="138"/>
      <c r="T177" s="138"/>
      <c r="U177" s="138"/>
      <c r="V177" s="138"/>
      <c r="W177" s="138"/>
      <c r="X177" s="138"/>
      <c r="Y177" s="138"/>
      <c r="Z177" s="138"/>
      <c r="AA177" s="138"/>
      <c r="AB177" s="138"/>
      <c r="AC177" s="138"/>
      <c r="AD177" s="138"/>
    </row>
    <row r="178" spans="9:30" s="361" customFormat="1" ht="18.75">
      <c r="I178" s="362"/>
      <c r="J178" s="362"/>
      <c r="K178" s="138"/>
      <c r="L178" s="138"/>
      <c r="M178" s="138"/>
      <c r="N178" s="138"/>
      <c r="O178" s="138"/>
      <c r="P178" s="138"/>
      <c r="Q178" s="138"/>
      <c r="R178" s="138"/>
      <c r="S178" s="138"/>
      <c r="T178" s="138"/>
      <c r="U178" s="138"/>
      <c r="V178" s="138"/>
      <c r="W178" s="138"/>
      <c r="X178" s="138"/>
      <c r="Y178" s="138"/>
      <c r="Z178" s="138"/>
      <c r="AA178" s="138"/>
      <c r="AB178" s="138"/>
      <c r="AC178" s="138"/>
      <c r="AD178" s="138"/>
    </row>
    <row r="179" spans="9:30" s="361" customFormat="1" ht="18.75">
      <c r="I179" s="362"/>
      <c r="J179" s="362"/>
      <c r="K179" s="138"/>
      <c r="L179" s="138"/>
      <c r="M179" s="138"/>
      <c r="N179" s="138"/>
      <c r="O179" s="138"/>
      <c r="P179" s="138"/>
      <c r="Q179" s="138"/>
      <c r="R179" s="138"/>
      <c r="S179" s="138"/>
      <c r="T179" s="138"/>
      <c r="U179" s="138"/>
      <c r="V179" s="138"/>
      <c r="W179" s="138"/>
      <c r="X179" s="138"/>
      <c r="Y179" s="138"/>
      <c r="Z179" s="138"/>
      <c r="AA179" s="138"/>
      <c r="AB179" s="138"/>
      <c r="AC179" s="138"/>
      <c r="AD179" s="138"/>
    </row>
    <row r="180" spans="9:30" s="361" customFormat="1" ht="18.75">
      <c r="I180" s="362"/>
      <c r="J180" s="362"/>
      <c r="K180" s="138"/>
      <c r="L180" s="138"/>
      <c r="M180" s="138"/>
      <c r="N180" s="138"/>
      <c r="O180" s="138"/>
      <c r="P180" s="138"/>
      <c r="Q180" s="138"/>
      <c r="R180" s="138"/>
      <c r="S180" s="138"/>
      <c r="T180" s="138"/>
      <c r="U180" s="138"/>
      <c r="V180" s="138"/>
      <c r="W180" s="138"/>
      <c r="X180" s="138"/>
      <c r="Y180" s="138"/>
      <c r="Z180" s="138"/>
      <c r="AA180" s="138"/>
      <c r="AB180" s="138"/>
      <c r="AC180" s="138"/>
      <c r="AD180" s="138"/>
    </row>
    <row r="181" spans="9:30" s="361" customFormat="1" ht="18.75">
      <c r="I181" s="362"/>
      <c r="J181" s="362"/>
      <c r="K181" s="138"/>
      <c r="L181" s="138"/>
      <c r="M181" s="138"/>
      <c r="N181" s="138"/>
      <c r="O181" s="138"/>
      <c r="P181" s="138"/>
      <c r="Q181" s="138"/>
      <c r="R181" s="138"/>
      <c r="S181" s="138"/>
      <c r="T181" s="138"/>
      <c r="U181" s="138"/>
      <c r="V181" s="138"/>
      <c r="W181" s="138"/>
      <c r="X181" s="138"/>
      <c r="Y181" s="138"/>
      <c r="Z181" s="138"/>
      <c r="AA181" s="138"/>
      <c r="AB181" s="138"/>
      <c r="AC181" s="138"/>
      <c r="AD181" s="138"/>
    </row>
    <row r="182" spans="9:30" s="361" customFormat="1" ht="18.75">
      <c r="I182" s="362"/>
      <c r="J182" s="362"/>
      <c r="K182" s="138"/>
      <c r="L182" s="138"/>
      <c r="M182" s="138"/>
      <c r="N182" s="138"/>
      <c r="O182" s="138"/>
      <c r="P182" s="138"/>
      <c r="Q182" s="138"/>
      <c r="R182" s="138"/>
      <c r="S182" s="138"/>
      <c r="T182" s="138"/>
      <c r="U182" s="138"/>
      <c r="V182" s="138"/>
      <c r="W182" s="138"/>
      <c r="X182" s="138"/>
      <c r="Y182" s="138"/>
      <c r="Z182" s="138"/>
      <c r="AA182" s="138"/>
      <c r="AB182" s="138"/>
      <c r="AC182" s="138"/>
      <c r="AD182" s="138"/>
    </row>
    <row r="183" spans="9:30" s="361" customFormat="1" ht="18.75">
      <c r="I183" s="362"/>
      <c r="J183" s="362"/>
      <c r="K183" s="138"/>
      <c r="L183" s="138"/>
      <c r="M183" s="138"/>
      <c r="N183" s="138"/>
      <c r="O183" s="138"/>
      <c r="P183" s="138"/>
      <c r="Q183" s="138"/>
      <c r="R183" s="138"/>
      <c r="S183" s="138"/>
      <c r="T183" s="138"/>
      <c r="U183" s="138"/>
      <c r="V183" s="138"/>
      <c r="W183" s="138"/>
      <c r="X183" s="138"/>
      <c r="Y183" s="138"/>
      <c r="Z183" s="138"/>
      <c r="AA183" s="138"/>
      <c r="AB183" s="138"/>
      <c r="AC183" s="138"/>
      <c r="AD183" s="138"/>
    </row>
    <row r="184" spans="9:30" s="361" customFormat="1" ht="18.75">
      <c r="I184" s="362"/>
      <c r="J184" s="362"/>
      <c r="K184" s="138"/>
      <c r="L184" s="138"/>
      <c r="M184" s="138"/>
      <c r="N184" s="138"/>
      <c r="O184" s="138"/>
      <c r="P184" s="138"/>
      <c r="Q184" s="138"/>
      <c r="R184" s="138"/>
      <c r="S184" s="138"/>
      <c r="T184" s="138"/>
      <c r="U184" s="138"/>
      <c r="V184" s="138"/>
      <c r="W184" s="138"/>
      <c r="X184" s="138"/>
      <c r="Y184" s="138"/>
      <c r="Z184" s="138"/>
      <c r="AA184" s="138"/>
      <c r="AB184" s="138"/>
      <c r="AC184" s="138"/>
      <c r="AD184" s="138"/>
    </row>
    <row r="185" spans="9:30" s="361" customFormat="1" ht="18.75">
      <c r="I185" s="362"/>
      <c r="J185" s="362"/>
      <c r="K185" s="138"/>
      <c r="L185" s="138"/>
      <c r="M185" s="138"/>
      <c r="N185" s="138"/>
      <c r="O185" s="138"/>
      <c r="P185" s="138"/>
      <c r="Q185" s="138"/>
      <c r="R185" s="138"/>
      <c r="S185" s="138"/>
      <c r="T185" s="138"/>
      <c r="U185" s="138"/>
      <c r="V185" s="138"/>
      <c r="W185" s="138"/>
      <c r="X185" s="138"/>
      <c r="Y185" s="138"/>
      <c r="Z185" s="138"/>
      <c r="AA185" s="138"/>
      <c r="AB185" s="138"/>
      <c r="AC185" s="138"/>
      <c r="AD185" s="138"/>
    </row>
    <row r="186" spans="9:30" s="361" customFormat="1" ht="18.75">
      <c r="I186" s="362"/>
      <c r="J186" s="362"/>
      <c r="K186" s="138"/>
      <c r="L186" s="138"/>
      <c r="M186" s="138"/>
      <c r="N186" s="138"/>
      <c r="O186" s="138"/>
      <c r="P186" s="138"/>
      <c r="Q186" s="138"/>
      <c r="R186" s="138"/>
      <c r="S186" s="138"/>
      <c r="T186" s="138"/>
      <c r="U186" s="138"/>
      <c r="V186" s="138"/>
      <c r="W186" s="138"/>
      <c r="X186" s="138"/>
      <c r="Y186" s="138"/>
      <c r="Z186" s="138"/>
      <c r="AA186" s="138"/>
      <c r="AB186" s="138"/>
      <c r="AC186" s="138"/>
      <c r="AD186" s="138"/>
    </row>
    <row r="187" spans="9:30" s="361" customFormat="1" ht="18.75">
      <c r="I187" s="362"/>
      <c r="J187" s="362"/>
      <c r="K187" s="138"/>
      <c r="L187" s="138"/>
      <c r="M187" s="138"/>
      <c r="N187" s="138"/>
      <c r="O187" s="138"/>
      <c r="P187" s="138"/>
      <c r="Q187" s="138"/>
      <c r="R187" s="138"/>
      <c r="S187" s="138"/>
      <c r="T187" s="138"/>
      <c r="U187" s="138"/>
      <c r="V187" s="138"/>
      <c r="W187" s="138"/>
      <c r="X187" s="138"/>
      <c r="Y187" s="138"/>
      <c r="Z187" s="138"/>
      <c r="AA187" s="138"/>
      <c r="AB187" s="138"/>
      <c r="AC187" s="138"/>
      <c r="AD187" s="138"/>
    </row>
    <row r="188" spans="9:30" s="361" customFormat="1" ht="18.75">
      <c r="I188" s="362"/>
      <c r="J188" s="362"/>
      <c r="K188" s="138"/>
      <c r="L188" s="138"/>
      <c r="M188" s="138"/>
      <c r="N188" s="138"/>
      <c r="O188" s="138"/>
      <c r="P188" s="138"/>
      <c r="Q188" s="138"/>
      <c r="R188" s="138"/>
      <c r="S188" s="138"/>
      <c r="T188" s="138"/>
      <c r="U188" s="138"/>
      <c r="V188" s="138"/>
      <c r="W188" s="138"/>
      <c r="X188" s="138"/>
      <c r="Y188" s="138"/>
      <c r="Z188" s="138"/>
      <c r="AA188" s="138"/>
      <c r="AB188" s="138"/>
      <c r="AC188" s="138"/>
      <c r="AD188" s="138"/>
    </row>
    <row r="189" spans="9:30" s="361" customFormat="1" ht="18.75">
      <c r="I189" s="362"/>
      <c r="J189" s="362"/>
      <c r="K189" s="138"/>
      <c r="L189" s="138"/>
      <c r="M189" s="138"/>
      <c r="N189" s="138"/>
      <c r="O189" s="138"/>
      <c r="P189" s="138"/>
      <c r="Q189" s="138"/>
      <c r="R189" s="138"/>
      <c r="S189" s="138"/>
      <c r="T189" s="138"/>
      <c r="U189" s="138"/>
      <c r="V189" s="138"/>
      <c r="W189" s="138"/>
      <c r="X189" s="138"/>
      <c r="Y189" s="138"/>
      <c r="Z189" s="138"/>
      <c r="AA189" s="138"/>
      <c r="AB189" s="138"/>
      <c r="AC189" s="138"/>
      <c r="AD189" s="138"/>
    </row>
    <row r="190" spans="9:30" s="361" customFormat="1" ht="18.75">
      <c r="I190" s="362"/>
      <c r="J190" s="362"/>
      <c r="K190" s="138"/>
      <c r="L190" s="138"/>
      <c r="M190" s="138"/>
      <c r="N190" s="138"/>
      <c r="O190" s="138"/>
      <c r="P190" s="138"/>
      <c r="Q190" s="138"/>
      <c r="R190" s="138"/>
      <c r="S190" s="138"/>
      <c r="T190" s="138"/>
      <c r="U190" s="138"/>
      <c r="V190" s="138"/>
      <c r="W190" s="138"/>
      <c r="X190" s="138"/>
      <c r="Y190" s="138"/>
      <c r="Z190" s="138"/>
      <c r="AA190" s="138"/>
      <c r="AB190" s="138"/>
      <c r="AC190" s="138"/>
      <c r="AD190" s="138"/>
    </row>
    <row r="191" spans="9:30" s="361" customFormat="1" ht="18.75">
      <c r="I191" s="362"/>
      <c r="J191" s="362"/>
      <c r="K191" s="138"/>
      <c r="L191" s="138"/>
      <c r="M191" s="138"/>
      <c r="N191" s="138"/>
      <c r="O191" s="138"/>
      <c r="P191" s="138"/>
      <c r="Q191" s="138"/>
      <c r="R191" s="138"/>
      <c r="S191" s="138"/>
      <c r="T191" s="138"/>
      <c r="U191" s="138"/>
      <c r="V191" s="138"/>
      <c r="W191" s="138"/>
      <c r="X191" s="138"/>
      <c r="Y191" s="138"/>
      <c r="Z191" s="138"/>
      <c r="AA191" s="138"/>
      <c r="AB191" s="138"/>
      <c r="AC191" s="138"/>
      <c r="AD191" s="138"/>
    </row>
    <row r="192" spans="9:30" s="361" customFormat="1" ht="18.75">
      <c r="I192" s="362"/>
      <c r="J192" s="362"/>
      <c r="K192" s="138"/>
      <c r="L192" s="138"/>
      <c r="M192" s="138"/>
      <c r="N192" s="138"/>
      <c r="O192" s="138"/>
      <c r="P192" s="138"/>
      <c r="Q192" s="138"/>
      <c r="R192" s="138"/>
      <c r="S192" s="138"/>
      <c r="T192" s="138"/>
      <c r="U192" s="138"/>
      <c r="V192" s="138"/>
      <c r="W192" s="138"/>
      <c r="X192" s="138"/>
      <c r="Y192" s="138"/>
      <c r="Z192" s="138"/>
      <c r="AA192" s="138"/>
      <c r="AB192" s="138"/>
      <c r="AC192" s="138"/>
      <c r="AD192" s="138"/>
    </row>
    <row r="193" spans="9:60" s="361" customFormat="1" ht="18.75">
      <c r="I193" s="362"/>
      <c r="J193" s="362"/>
      <c r="K193" s="138"/>
      <c r="L193" s="138"/>
      <c r="M193" s="138"/>
      <c r="N193" s="138"/>
      <c r="O193" s="138"/>
      <c r="P193" s="138"/>
      <c r="Q193" s="138"/>
      <c r="R193" s="138"/>
      <c r="S193" s="138"/>
      <c r="T193" s="138"/>
      <c r="U193" s="138"/>
      <c r="V193" s="138"/>
      <c r="W193" s="138"/>
      <c r="X193" s="138"/>
      <c r="Y193" s="138"/>
      <c r="Z193" s="138"/>
      <c r="AA193" s="138"/>
      <c r="AB193" s="138"/>
      <c r="AC193" s="138"/>
      <c r="AD193" s="138"/>
    </row>
    <row r="194" spans="9:60" s="361" customFormat="1" ht="18.75">
      <c r="I194" s="362"/>
      <c r="J194" s="362"/>
      <c r="K194" s="138"/>
      <c r="L194" s="138"/>
      <c r="M194" s="138"/>
      <c r="N194" s="138"/>
      <c r="O194" s="138"/>
      <c r="P194" s="138"/>
      <c r="Q194" s="138"/>
      <c r="R194" s="138"/>
      <c r="S194" s="138"/>
      <c r="T194" s="138"/>
      <c r="U194" s="138"/>
      <c r="V194" s="138"/>
      <c r="W194" s="138"/>
      <c r="X194" s="138"/>
      <c r="Y194" s="138"/>
      <c r="Z194" s="138"/>
      <c r="AA194" s="138"/>
      <c r="AB194" s="138"/>
      <c r="AC194" s="138"/>
      <c r="AD194" s="138"/>
    </row>
    <row r="195" spans="9:60" s="361" customFormat="1" ht="18.75">
      <c r="I195" s="362"/>
      <c r="J195" s="362"/>
      <c r="K195" s="138"/>
      <c r="L195" s="138"/>
      <c r="M195" s="138"/>
      <c r="N195" s="138"/>
      <c r="O195" s="138"/>
      <c r="P195" s="138"/>
      <c r="Q195" s="138"/>
      <c r="R195" s="138"/>
      <c r="S195" s="138"/>
      <c r="T195" s="138"/>
      <c r="U195" s="138"/>
      <c r="V195" s="138"/>
      <c r="W195" s="138"/>
      <c r="X195" s="138"/>
      <c r="Y195" s="138"/>
      <c r="Z195" s="138"/>
      <c r="AA195" s="138"/>
      <c r="AB195" s="138"/>
      <c r="AC195" s="138"/>
      <c r="AD195" s="138"/>
    </row>
    <row r="196" spans="9:60" s="361" customFormat="1" ht="18.75">
      <c r="I196" s="362"/>
      <c r="J196" s="362"/>
      <c r="K196" s="138"/>
      <c r="L196" s="138"/>
      <c r="M196" s="138"/>
      <c r="N196" s="138"/>
      <c r="O196" s="138"/>
      <c r="P196" s="138"/>
      <c r="Q196" s="138"/>
      <c r="R196" s="138"/>
      <c r="S196" s="138"/>
      <c r="T196" s="138"/>
      <c r="U196" s="138"/>
      <c r="V196" s="138"/>
      <c r="W196" s="138"/>
      <c r="X196" s="138"/>
      <c r="Y196" s="138"/>
      <c r="Z196" s="138"/>
      <c r="AA196" s="138"/>
      <c r="AB196" s="138"/>
      <c r="AC196" s="138"/>
      <c r="AD196" s="138"/>
      <c r="AV196" s="368"/>
      <c r="AW196" s="368"/>
      <c r="AX196" s="368"/>
      <c r="AY196" s="368"/>
      <c r="AZ196" s="368"/>
      <c r="BA196" s="368"/>
      <c r="BB196" s="368"/>
      <c r="BC196" s="368"/>
      <c r="BD196" s="368"/>
      <c r="BE196" s="368"/>
      <c r="BF196" s="368"/>
      <c r="BG196" s="368"/>
      <c r="BH196" s="368"/>
    </row>
    <row r="197" spans="9:60" s="361" customFormat="1" ht="18.75">
      <c r="I197" s="362"/>
      <c r="J197" s="362"/>
      <c r="K197" s="138"/>
      <c r="L197" s="138"/>
      <c r="M197" s="138"/>
      <c r="N197" s="138"/>
      <c r="O197" s="138"/>
      <c r="P197" s="138"/>
      <c r="Q197" s="138"/>
      <c r="R197" s="138"/>
      <c r="S197" s="138"/>
      <c r="T197" s="138"/>
      <c r="U197" s="138"/>
      <c r="V197" s="138"/>
      <c r="W197" s="138"/>
      <c r="X197" s="138"/>
      <c r="Y197" s="138"/>
      <c r="Z197" s="138"/>
      <c r="AA197" s="138"/>
      <c r="AB197" s="138"/>
      <c r="AC197" s="138"/>
      <c r="AD197" s="138"/>
    </row>
    <row r="198" spans="9:60" s="361" customFormat="1" ht="18.75">
      <c r="I198" s="362"/>
      <c r="J198" s="362"/>
      <c r="K198" s="138"/>
      <c r="L198" s="138"/>
      <c r="M198" s="138"/>
      <c r="N198" s="138"/>
      <c r="O198" s="138"/>
      <c r="P198" s="138"/>
      <c r="Q198" s="138"/>
      <c r="R198" s="138"/>
      <c r="S198" s="138"/>
      <c r="T198" s="138"/>
      <c r="U198" s="138"/>
      <c r="V198" s="138"/>
      <c r="W198" s="138"/>
      <c r="X198" s="138"/>
      <c r="Y198" s="138"/>
      <c r="Z198" s="138"/>
      <c r="AA198" s="138"/>
      <c r="AB198" s="138"/>
      <c r="AC198" s="138"/>
      <c r="AD198" s="138"/>
    </row>
    <row r="199" spans="9:60" s="361" customFormat="1" ht="18.75">
      <c r="I199" s="362"/>
      <c r="J199" s="362"/>
      <c r="K199" s="138"/>
      <c r="L199" s="138"/>
      <c r="M199" s="138"/>
      <c r="N199" s="138"/>
      <c r="O199" s="138"/>
      <c r="P199" s="138"/>
      <c r="Q199" s="138"/>
      <c r="R199" s="138"/>
      <c r="S199" s="138"/>
      <c r="T199" s="138"/>
      <c r="U199" s="138"/>
      <c r="V199" s="138"/>
      <c r="W199" s="138"/>
      <c r="X199" s="138"/>
      <c r="Y199" s="138"/>
      <c r="Z199" s="138"/>
      <c r="AA199" s="138"/>
      <c r="AB199" s="138"/>
      <c r="AC199" s="138"/>
      <c r="AD199" s="138"/>
    </row>
    <row r="200" spans="9:60" s="361" customFormat="1" ht="18.75">
      <c r="I200" s="362"/>
      <c r="J200" s="362"/>
      <c r="K200" s="138"/>
      <c r="L200" s="138"/>
      <c r="M200" s="138"/>
      <c r="N200" s="138"/>
      <c r="O200" s="138"/>
      <c r="P200" s="138"/>
      <c r="Q200" s="138"/>
      <c r="R200" s="138"/>
      <c r="S200" s="138"/>
      <c r="T200" s="138"/>
      <c r="U200" s="138"/>
      <c r="V200" s="138"/>
      <c r="W200" s="138"/>
      <c r="X200" s="138"/>
      <c r="Y200" s="138"/>
      <c r="Z200" s="138"/>
      <c r="AA200" s="138"/>
      <c r="AB200" s="138"/>
      <c r="AC200" s="138"/>
      <c r="AD200" s="138"/>
      <c r="AV200" s="138"/>
      <c r="AW200" s="138"/>
      <c r="AX200" s="138"/>
      <c r="AY200" s="138"/>
      <c r="AZ200" s="138"/>
      <c r="BA200" s="138"/>
      <c r="BB200" s="138"/>
      <c r="BC200" s="138"/>
      <c r="BD200" s="138"/>
    </row>
    <row r="201" spans="9:60" s="361" customFormat="1" ht="18.75">
      <c r="I201" s="362"/>
      <c r="J201" s="362"/>
      <c r="K201" s="138"/>
      <c r="L201" s="138"/>
      <c r="M201" s="138"/>
      <c r="N201" s="138"/>
      <c r="O201" s="138"/>
      <c r="P201" s="138"/>
      <c r="Q201" s="138"/>
      <c r="R201" s="138"/>
      <c r="S201" s="138"/>
      <c r="T201" s="138"/>
      <c r="U201" s="138"/>
      <c r="V201" s="138"/>
      <c r="W201" s="138"/>
      <c r="X201" s="138"/>
      <c r="Y201" s="138"/>
      <c r="Z201" s="138"/>
      <c r="AA201" s="138"/>
      <c r="AB201" s="138"/>
      <c r="AC201" s="138"/>
      <c r="AD201" s="138"/>
      <c r="BA201" s="138"/>
      <c r="BB201" s="138"/>
      <c r="BC201" s="138"/>
      <c r="BD201" s="138"/>
      <c r="BE201" s="138"/>
      <c r="BF201" s="138"/>
    </row>
    <row r="202" spans="9:60" s="361" customFormat="1" ht="18.75">
      <c r="I202" s="362"/>
      <c r="J202" s="362"/>
      <c r="K202" s="138"/>
      <c r="L202" s="138"/>
      <c r="M202" s="138"/>
      <c r="N202" s="138"/>
      <c r="O202" s="138"/>
      <c r="P202" s="138"/>
      <c r="Q202" s="138"/>
      <c r="R202" s="138"/>
      <c r="S202" s="138"/>
      <c r="T202" s="138"/>
      <c r="U202" s="138"/>
      <c r="V202" s="138"/>
      <c r="W202" s="138"/>
      <c r="X202" s="138"/>
      <c r="Y202" s="138"/>
      <c r="Z202" s="138"/>
      <c r="AA202" s="138"/>
      <c r="AB202" s="138"/>
      <c r="AC202" s="138"/>
      <c r="AD202" s="138"/>
    </row>
    <row r="203" spans="9:60" s="361" customFormat="1" ht="18.75">
      <c r="I203" s="362"/>
      <c r="J203" s="362"/>
      <c r="K203" s="138"/>
      <c r="L203" s="138"/>
      <c r="M203" s="138"/>
      <c r="N203" s="138"/>
      <c r="O203" s="138"/>
      <c r="P203" s="138"/>
      <c r="Q203" s="138"/>
      <c r="R203" s="138"/>
      <c r="S203" s="138"/>
      <c r="T203" s="138"/>
      <c r="U203" s="138"/>
      <c r="V203" s="138"/>
      <c r="W203" s="138"/>
      <c r="X203" s="138"/>
      <c r="Y203" s="138"/>
      <c r="Z203" s="138"/>
      <c r="AA203" s="138"/>
      <c r="AB203" s="138"/>
      <c r="AC203" s="138"/>
      <c r="AD203" s="138"/>
    </row>
    <row r="204" spans="9:60" s="361" customFormat="1" ht="18.75">
      <c r="I204" s="362"/>
      <c r="J204" s="362"/>
      <c r="K204" s="138"/>
      <c r="L204" s="138"/>
      <c r="M204" s="138"/>
      <c r="N204" s="138"/>
      <c r="O204" s="138"/>
      <c r="P204" s="138"/>
      <c r="Q204" s="138"/>
      <c r="R204" s="138"/>
      <c r="S204" s="138"/>
      <c r="T204" s="138"/>
      <c r="U204" s="138"/>
      <c r="V204" s="138"/>
      <c r="W204" s="138"/>
      <c r="X204" s="138"/>
      <c r="Y204" s="138"/>
      <c r="Z204" s="138"/>
      <c r="AA204" s="138"/>
      <c r="AB204" s="138"/>
      <c r="AC204" s="138"/>
      <c r="AD204" s="138"/>
    </row>
    <row r="205" spans="9:60" s="361" customFormat="1" ht="18.75">
      <c r="I205" s="362"/>
      <c r="J205" s="362"/>
      <c r="K205" s="138"/>
      <c r="L205" s="138"/>
      <c r="M205" s="138"/>
      <c r="N205" s="138"/>
      <c r="O205" s="138"/>
      <c r="P205" s="138"/>
      <c r="Q205" s="138"/>
      <c r="R205" s="138"/>
      <c r="S205" s="138"/>
      <c r="T205" s="138"/>
      <c r="U205" s="138"/>
      <c r="V205" s="138"/>
      <c r="W205" s="138"/>
      <c r="X205" s="138"/>
      <c r="Y205" s="138"/>
      <c r="Z205" s="138"/>
      <c r="AA205" s="138"/>
      <c r="AB205" s="138"/>
      <c r="AC205" s="138"/>
      <c r="AD205" s="138"/>
    </row>
    <row r="206" spans="9:60" s="361" customFormat="1" ht="18.75">
      <c r="I206" s="362"/>
      <c r="J206" s="362"/>
      <c r="K206" s="138"/>
      <c r="L206" s="138"/>
      <c r="M206" s="138"/>
      <c r="N206" s="138"/>
      <c r="O206" s="138"/>
      <c r="P206" s="138"/>
      <c r="Q206" s="138"/>
      <c r="R206" s="138"/>
      <c r="S206" s="138"/>
      <c r="T206" s="138"/>
      <c r="U206" s="138"/>
      <c r="V206" s="138"/>
      <c r="W206" s="138"/>
      <c r="X206" s="138"/>
      <c r="Y206" s="138"/>
      <c r="Z206" s="138"/>
      <c r="AA206" s="138"/>
      <c r="AB206" s="138"/>
      <c r="AC206" s="138"/>
      <c r="AD206" s="138"/>
    </row>
    <row r="207" spans="9:60" s="361" customFormat="1" ht="18.75">
      <c r="I207" s="362"/>
      <c r="J207" s="362"/>
      <c r="K207" s="138"/>
      <c r="L207" s="138"/>
      <c r="M207" s="138"/>
      <c r="N207" s="138"/>
      <c r="O207" s="138"/>
      <c r="P207" s="138"/>
      <c r="Q207" s="138"/>
      <c r="R207" s="138"/>
      <c r="S207" s="138"/>
      <c r="T207" s="138"/>
      <c r="U207" s="138"/>
      <c r="V207" s="138"/>
      <c r="W207" s="138"/>
      <c r="X207" s="138"/>
      <c r="Y207" s="138"/>
      <c r="Z207" s="138"/>
      <c r="AA207" s="138"/>
      <c r="AB207" s="138"/>
      <c r="AC207" s="138"/>
      <c r="AD207" s="138"/>
    </row>
    <row r="208" spans="9:60" s="361" customFormat="1" ht="18.75">
      <c r="I208" s="362"/>
      <c r="J208" s="362"/>
      <c r="K208" s="138"/>
      <c r="L208" s="138"/>
      <c r="M208" s="138"/>
      <c r="N208" s="138"/>
      <c r="O208" s="138"/>
      <c r="P208" s="138"/>
      <c r="Q208" s="138"/>
      <c r="R208" s="138"/>
      <c r="S208" s="138"/>
      <c r="T208" s="138"/>
      <c r="U208" s="138"/>
      <c r="V208" s="138"/>
      <c r="W208" s="138"/>
      <c r="X208" s="138"/>
      <c r="Y208" s="138"/>
      <c r="Z208" s="138"/>
      <c r="AA208" s="138"/>
      <c r="AB208" s="138"/>
      <c r="AC208" s="138"/>
      <c r="AD208" s="138"/>
    </row>
    <row r="209" spans="1:30" s="361" customFormat="1" ht="18.75">
      <c r="I209" s="362"/>
      <c r="J209" s="362"/>
      <c r="K209" s="138"/>
      <c r="L209" s="138"/>
      <c r="M209" s="138"/>
      <c r="N209" s="138"/>
      <c r="O209" s="138"/>
      <c r="P209" s="138"/>
      <c r="Q209" s="138"/>
      <c r="R209" s="138"/>
      <c r="S209" s="138"/>
      <c r="T209" s="138"/>
      <c r="U209" s="138"/>
      <c r="V209" s="138"/>
      <c r="W209" s="138"/>
      <c r="X209" s="138"/>
      <c r="Y209" s="138"/>
      <c r="Z209" s="138"/>
      <c r="AA209" s="138"/>
      <c r="AB209" s="138"/>
      <c r="AC209" s="138"/>
      <c r="AD209" s="138"/>
    </row>
    <row r="210" spans="1:30" s="361" customFormat="1" ht="18.75">
      <c r="I210" s="362"/>
      <c r="J210" s="362"/>
      <c r="K210" s="138"/>
      <c r="L210" s="138"/>
      <c r="M210" s="138"/>
      <c r="N210" s="138"/>
      <c r="O210" s="138"/>
      <c r="P210" s="138"/>
      <c r="Q210" s="138"/>
      <c r="R210" s="138"/>
      <c r="S210" s="138"/>
      <c r="T210" s="138"/>
      <c r="U210" s="138"/>
      <c r="V210" s="138"/>
      <c r="W210" s="138"/>
      <c r="X210" s="138"/>
      <c r="Y210" s="138"/>
      <c r="Z210" s="138"/>
      <c r="AA210" s="138"/>
      <c r="AB210" s="138"/>
      <c r="AC210" s="138"/>
      <c r="AD210" s="138"/>
    </row>
    <row r="211" spans="1:30" s="361" customFormat="1" ht="18.75">
      <c r="I211" s="362"/>
      <c r="J211" s="362"/>
      <c r="K211" s="138"/>
      <c r="L211" s="138"/>
      <c r="M211" s="138"/>
      <c r="N211" s="138"/>
      <c r="O211" s="138"/>
      <c r="P211" s="138"/>
      <c r="Q211" s="138"/>
      <c r="R211" s="138"/>
      <c r="S211" s="138"/>
      <c r="T211" s="138"/>
      <c r="U211" s="138"/>
      <c r="V211" s="138"/>
      <c r="W211" s="138"/>
      <c r="X211" s="138"/>
      <c r="Y211" s="138"/>
      <c r="Z211" s="138"/>
      <c r="AA211" s="138"/>
      <c r="AB211" s="138"/>
      <c r="AC211" s="138"/>
      <c r="AD211" s="138"/>
    </row>
    <row r="212" spans="1:30" s="361" customFormat="1" ht="18.75">
      <c r="I212" s="362"/>
      <c r="J212" s="362"/>
      <c r="K212" s="138"/>
      <c r="L212" s="138"/>
      <c r="M212" s="138"/>
      <c r="N212" s="138"/>
      <c r="O212" s="138"/>
      <c r="P212" s="138"/>
      <c r="Q212" s="138"/>
      <c r="R212" s="138"/>
      <c r="S212" s="138"/>
      <c r="T212" s="138"/>
      <c r="U212" s="138"/>
      <c r="V212" s="138"/>
      <c r="W212" s="138"/>
      <c r="X212" s="138"/>
      <c r="Y212" s="138"/>
      <c r="Z212" s="138"/>
      <c r="AA212" s="138"/>
      <c r="AB212" s="138"/>
      <c r="AC212" s="138"/>
      <c r="AD212" s="138"/>
    </row>
    <row r="213" spans="1:30" s="361" customFormat="1" ht="18.75">
      <c r="I213" s="362"/>
      <c r="J213" s="362"/>
      <c r="K213" s="138"/>
      <c r="L213" s="138"/>
      <c r="M213" s="138"/>
      <c r="N213" s="138"/>
      <c r="O213" s="138"/>
      <c r="P213" s="138"/>
      <c r="Q213" s="138"/>
      <c r="R213" s="138"/>
      <c r="S213" s="138"/>
      <c r="T213" s="138"/>
      <c r="U213" s="138"/>
      <c r="V213" s="138"/>
      <c r="W213" s="138"/>
      <c r="X213" s="138"/>
      <c r="Y213" s="138"/>
      <c r="Z213" s="138"/>
      <c r="AA213" s="138"/>
      <c r="AB213" s="138"/>
      <c r="AC213" s="138"/>
      <c r="AD213" s="138"/>
    </row>
    <row r="214" spans="1:30" s="361" customFormat="1" ht="18.75">
      <c r="I214" s="362"/>
      <c r="J214" s="362"/>
      <c r="K214" s="138"/>
      <c r="L214" s="138"/>
      <c r="M214" s="138"/>
      <c r="N214" s="138"/>
      <c r="O214" s="138"/>
      <c r="P214" s="138"/>
      <c r="Q214" s="138"/>
      <c r="R214" s="138"/>
      <c r="S214" s="138"/>
      <c r="T214" s="138"/>
      <c r="U214" s="138"/>
      <c r="V214" s="138"/>
      <c r="W214" s="138"/>
      <c r="X214" s="138"/>
      <c r="Y214" s="138"/>
      <c r="Z214" s="138"/>
      <c r="AA214" s="138"/>
      <c r="AB214" s="138"/>
      <c r="AC214" s="138"/>
      <c r="AD214" s="138"/>
    </row>
    <row r="215" spans="1:30" s="361" customFormat="1" ht="18.75">
      <c r="I215" s="362"/>
      <c r="J215" s="362"/>
      <c r="K215" s="138"/>
      <c r="L215" s="138"/>
      <c r="M215" s="138"/>
      <c r="N215" s="138"/>
      <c r="O215" s="138"/>
      <c r="P215" s="138"/>
      <c r="Q215" s="138"/>
      <c r="R215" s="138"/>
      <c r="S215" s="138"/>
      <c r="T215" s="138"/>
      <c r="U215" s="138"/>
      <c r="V215" s="138"/>
      <c r="W215" s="138"/>
      <c r="X215" s="138"/>
      <c r="Y215" s="138"/>
      <c r="Z215" s="138"/>
      <c r="AA215" s="138"/>
      <c r="AB215" s="138"/>
      <c r="AC215" s="138"/>
      <c r="AD215" s="138"/>
    </row>
    <row r="216" spans="1:30" s="361" customFormat="1" ht="18.75">
      <c r="I216" s="362"/>
      <c r="J216" s="362"/>
      <c r="K216" s="138"/>
      <c r="L216" s="138"/>
      <c r="M216" s="138"/>
      <c r="N216" s="138"/>
      <c r="O216" s="138"/>
      <c r="P216" s="138"/>
      <c r="Q216" s="138"/>
      <c r="R216" s="138"/>
      <c r="S216" s="138"/>
      <c r="T216" s="138"/>
      <c r="U216" s="138"/>
      <c r="V216" s="138"/>
      <c r="W216" s="138"/>
      <c r="X216" s="138"/>
      <c r="Y216" s="138"/>
      <c r="Z216" s="138"/>
      <c r="AA216" s="138"/>
      <c r="AB216" s="138"/>
      <c r="AC216" s="138"/>
      <c r="AD216" s="138"/>
    </row>
    <row r="217" spans="1:30" s="361" customFormat="1" ht="18.75">
      <c r="I217" s="362"/>
      <c r="J217" s="362"/>
      <c r="K217" s="138"/>
      <c r="L217" s="138"/>
      <c r="M217" s="138"/>
      <c r="N217" s="138"/>
      <c r="O217" s="138"/>
      <c r="P217" s="138"/>
      <c r="Q217" s="138"/>
      <c r="R217" s="138"/>
      <c r="S217" s="138"/>
      <c r="T217" s="138"/>
      <c r="U217" s="138"/>
      <c r="V217" s="138"/>
      <c r="W217" s="138"/>
      <c r="X217" s="138"/>
      <c r="Y217" s="138"/>
      <c r="Z217" s="138"/>
      <c r="AA217" s="138"/>
      <c r="AB217" s="138"/>
      <c r="AC217" s="138"/>
      <c r="AD217" s="138"/>
    </row>
    <row r="218" spans="1:30" s="361" customFormat="1" ht="18.75">
      <c r="I218" s="362"/>
      <c r="J218" s="362"/>
      <c r="K218" s="138"/>
      <c r="L218" s="138"/>
      <c r="M218" s="138"/>
      <c r="N218" s="138"/>
      <c r="O218" s="138"/>
      <c r="P218" s="138"/>
      <c r="Q218" s="138"/>
      <c r="R218" s="138"/>
      <c r="S218" s="138"/>
      <c r="T218" s="138"/>
      <c r="U218" s="138"/>
      <c r="V218" s="138"/>
      <c r="W218" s="138"/>
      <c r="X218" s="138"/>
      <c r="Y218" s="138"/>
      <c r="Z218" s="138"/>
      <c r="AA218" s="138"/>
      <c r="AB218" s="138"/>
      <c r="AC218" s="138"/>
      <c r="AD218" s="138"/>
    </row>
    <row r="219" spans="1:30" s="361" customFormat="1" ht="18.75">
      <c r="A219" s="186"/>
      <c r="B219" s="186"/>
      <c r="C219" s="186"/>
      <c r="D219" s="186"/>
      <c r="E219" s="186"/>
      <c r="F219" s="186"/>
      <c r="G219" s="186"/>
      <c r="H219" s="186"/>
      <c r="I219" s="323"/>
      <c r="J219" s="323"/>
      <c r="K219" s="25"/>
      <c r="L219" s="25"/>
      <c r="M219" s="25"/>
      <c r="N219" s="25"/>
      <c r="O219" s="25"/>
      <c r="P219" s="25"/>
      <c r="Q219" s="25"/>
      <c r="R219" s="25"/>
      <c r="S219" s="25"/>
      <c r="T219" s="25"/>
      <c r="U219" s="25"/>
      <c r="V219" s="25"/>
      <c r="W219" s="25"/>
      <c r="X219" s="25"/>
      <c r="Y219" s="25"/>
      <c r="Z219" s="25"/>
      <c r="AA219" s="25"/>
      <c r="AB219" s="25"/>
      <c r="AC219" s="138"/>
      <c r="AD219" s="138"/>
    </row>
    <row r="220" spans="1:30">
      <c r="I220" s="323"/>
      <c r="J220" s="323"/>
    </row>
    <row r="221" spans="1:30">
      <c r="I221" s="323"/>
      <c r="J221" s="323"/>
    </row>
    <row r="222" spans="1:30">
      <c r="I222" s="323"/>
      <c r="J222" s="323"/>
    </row>
    <row r="223" spans="1:30">
      <c r="I223" s="323"/>
      <c r="J223" s="323"/>
    </row>
    <row r="224" spans="1:3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6">
    <mergeCell ref="H9:L9"/>
    <mergeCell ref="M9:Q9"/>
    <mergeCell ref="G19:G20"/>
    <mergeCell ref="F21:F22"/>
    <mergeCell ref="G21:G22"/>
    <mergeCell ref="F15:F16"/>
    <mergeCell ref="F11:F12"/>
    <mergeCell ref="G15:G16"/>
    <mergeCell ref="Z35:AA35"/>
    <mergeCell ref="R9:V9"/>
    <mergeCell ref="W9:AA9"/>
    <mergeCell ref="F13:F14"/>
    <mergeCell ref="G13:G14"/>
    <mergeCell ref="S35:S36"/>
    <mergeCell ref="T35:T36"/>
    <mergeCell ref="H35:H36"/>
    <mergeCell ref="I35:J35"/>
    <mergeCell ref="K35:L35"/>
    <mergeCell ref="M35:N35"/>
    <mergeCell ref="AB35:AB36"/>
    <mergeCell ref="AX33:AX35"/>
    <mergeCell ref="Q35:Q36"/>
    <mergeCell ref="Q34:U34"/>
    <mergeCell ref="V34:AA34"/>
    <mergeCell ref="P33:AB33"/>
    <mergeCell ref="R35:R36"/>
    <mergeCell ref="E11:E12"/>
    <mergeCell ref="AW36:AW40"/>
    <mergeCell ref="I34:N34"/>
    <mergeCell ref="E15:E16"/>
    <mergeCell ref="AX30:AX32"/>
    <mergeCell ref="AW30:AW35"/>
    <mergeCell ref="U35:U36"/>
    <mergeCell ref="V35:W35"/>
    <mergeCell ref="X35:Y35"/>
    <mergeCell ref="D34:H34"/>
    <mergeCell ref="D33:O33"/>
    <mergeCell ref="AW24:AW28"/>
    <mergeCell ref="AW18:AW23"/>
    <mergeCell ref="AV18:AV28"/>
    <mergeCell ref="D35:D36"/>
    <mergeCell ref="AX18:AX20"/>
    <mergeCell ref="E13:E14"/>
    <mergeCell ref="A3:C3"/>
    <mergeCell ref="A4:A5"/>
    <mergeCell ref="B4:C4"/>
    <mergeCell ref="A11:A12"/>
    <mergeCell ref="B11:B12"/>
    <mergeCell ref="D29:D30"/>
    <mergeCell ref="D23:D24"/>
    <mergeCell ref="D25:D26"/>
    <mergeCell ref="D9:G9"/>
    <mergeCell ref="D11:D12"/>
    <mergeCell ref="D13:D14"/>
    <mergeCell ref="A15:A16"/>
    <mergeCell ref="B15:B16"/>
    <mergeCell ref="A13:A14"/>
    <mergeCell ref="B13:B14"/>
    <mergeCell ref="B21:B22"/>
    <mergeCell ref="G25:G26"/>
    <mergeCell ref="G23:G24"/>
    <mergeCell ref="G17:G18"/>
    <mergeCell ref="F17:F18"/>
    <mergeCell ref="A9:C9"/>
    <mergeCell ref="A19:A20"/>
    <mergeCell ref="B19:B20"/>
    <mergeCell ref="G11:G12"/>
    <mergeCell ref="A33:B33"/>
    <mergeCell ref="A34:B34"/>
    <mergeCell ref="A17:A18"/>
    <mergeCell ref="B17:B18"/>
    <mergeCell ref="E27:E28"/>
    <mergeCell ref="F27:F28"/>
    <mergeCell ref="E25:E26"/>
    <mergeCell ref="D21:D22"/>
    <mergeCell ref="B23:B24"/>
    <mergeCell ref="B25:B26"/>
    <mergeCell ref="A27:A28"/>
    <mergeCell ref="B27:B28"/>
    <mergeCell ref="D17:D18"/>
    <mergeCell ref="F23:F24"/>
    <mergeCell ref="E17:E18"/>
    <mergeCell ref="A21:A22"/>
    <mergeCell ref="A23:A24"/>
    <mergeCell ref="E19:E20"/>
    <mergeCell ref="F25:F26"/>
    <mergeCell ref="D19:D20"/>
    <mergeCell ref="A25:A26"/>
    <mergeCell ref="E21:E22"/>
    <mergeCell ref="F19:F20"/>
    <mergeCell ref="E23:E24"/>
    <mergeCell ref="D15:D16"/>
    <mergeCell ref="AX21:AX23"/>
    <mergeCell ref="A29:A30"/>
    <mergeCell ref="B29:B30"/>
    <mergeCell ref="D27:D28"/>
    <mergeCell ref="G27:G28"/>
    <mergeCell ref="E29:E30"/>
    <mergeCell ref="F29:F30"/>
    <mergeCell ref="G29:G30"/>
    <mergeCell ref="A37:A38"/>
    <mergeCell ref="B37:B38"/>
    <mergeCell ref="A39:A40"/>
    <mergeCell ref="B39:B40"/>
    <mergeCell ref="O35:O36"/>
    <mergeCell ref="P35:P36"/>
    <mergeCell ref="B35:B36"/>
    <mergeCell ref="C35:C36"/>
    <mergeCell ref="E35:E36"/>
    <mergeCell ref="F35:F36"/>
    <mergeCell ref="G35:G36"/>
    <mergeCell ref="A35:A36"/>
    <mergeCell ref="AW42:AW47"/>
    <mergeCell ref="B47:B48"/>
    <mergeCell ref="AW48:AW52"/>
    <mergeCell ref="A49:A50"/>
    <mergeCell ref="B49:B50"/>
    <mergeCell ref="A51:A52"/>
    <mergeCell ref="B51:B52"/>
    <mergeCell ref="AX42:AX44"/>
    <mergeCell ref="A43:A44"/>
    <mergeCell ref="B43:B44"/>
    <mergeCell ref="A45:A46"/>
    <mergeCell ref="B45:B46"/>
    <mergeCell ref="AX45:AX47"/>
    <mergeCell ref="A47:A48"/>
    <mergeCell ref="A41:A42"/>
    <mergeCell ref="B41:B42"/>
    <mergeCell ref="AV42:AV52"/>
    <mergeCell ref="A62:A65"/>
    <mergeCell ref="B62:B65"/>
    <mergeCell ref="C62:C63"/>
    <mergeCell ref="Y62:Y63"/>
    <mergeCell ref="C64:C65"/>
    <mergeCell ref="Y64:Y65"/>
    <mergeCell ref="Y60:Y61"/>
    <mergeCell ref="W60:W61"/>
    <mergeCell ref="AV54:AV65"/>
    <mergeCell ref="A55:A56"/>
    <mergeCell ref="B55:B56"/>
    <mergeCell ref="Z62:Z63"/>
    <mergeCell ref="Z64:Z65"/>
    <mergeCell ref="X60:X61"/>
    <mergeCell ref="Z60:Z61"/>
    <mergeCell ref="B60:B61"/>
    <mergeCell ref="AX70:AX72"/>
    <mergeCell ref="C70:C71"/>
    <mergeCell ref="Y70:Y71"/>
    <mergeCell ref="Z70:Z71"/>
    <mergeCell ref="C72:C73"/>
    <mergeCell ref="Y72:Y73"/>
    <mergeCell ref="AW73:AW77"/>
    <mergeCell ref="Z74:Z75"/>
    <mergeCell ref="Z76:Z77"/>
    <mergeCell ref="AV67:AV77"/>
    <mergeCell ref="AW67:AW72"/>
    <mergeCell ref="C68:C69"/>
    <mergeCell ref="AX67:AX69"/>
    <mergeCell ref="Y68:Y69"/>
    <mergeCell ref="Z68:Z69"/>
    <mergeCell ref="AW61:AW65"/>
    <mergeCell ref="AW54:AW60"/>
    <mergeCell ref="AX54:AX56"/>
    <mergeCell ref="Z80:Z81"/>
    <mergeCell ref="A78:A81"/>
    <mergeCell ref="B78:B81"/>
    <mergeCell ref="Z66:Z67"/>
    <mergeCell ref="C66:C67"/>
    <mergeCell ref="Y66:Y67"/>
    <mergeCell ref="Z72:Z73"/>
    <mergeCell ref="A74:A77"/>
    <mergeCell ref="B74:B77"/>
    <mergeCell ref="C74:C75"/>
    <mergeCell ref="C78:C79"/>
    <mergeCell ref="A70:A73"/>
    <mergeCell ref="B70:B73"/>
    <mergeCell ref="A66:A69"/>
    <mergeCell ref="B66:B69"/>
    <mergeCell ref="AX57:AX60"/>
    <mergeCell ref="A59:Z59"/>
    <mergeCell ref="C60:C61"/>
    <mergeCell ref="A53:A54"/>
    <mergeCell ref="B53:B54"/>
    <mergeCell ref="A60:A61"/>
    <mergeCell ref="C94:C95"/>
    <mergeCell ref="Y94:Y95"/>
    <mergeCell ref="Y74:Y75"/>
    <mergeCell ref="C76:C77"/>
    <mergeCell ref="Y76:Y77"/>
    <mergeCell ref="AX82:AX84"/>
    <mergeCell ref="C82:C83"/>
    <mergeCell ref="Y82:Y83"/>
    <mergeCell ref="Z82:Z83"/>
    <mergeCell ref="AV79:AV89"/>
    <mergeCell ref="AX79:AX81"/>
    <mergeCell ref="C80:C81"/>
    <mergeCell ref="AW85:AW89"/>
    <mergeCell ref="AW79:AW84"/>
    <mergeCell ref="Y78:Y79"/>
    <mergeCell ref="Z78:Z79"/>
    <mergeCell ref="Z86:Z87"/>
    <mergeCell ref="Z88:Z89"/>
    <mergeCell ref="Z84:Z85"/>
    <mergeCell ref="C86:C87"/>
    <mergeCell ref="Y86:Y87"/>
    <mergeCell ref="C88:C89"/>
    <mergeCell ref="Y88:Y89"/>
    <mergeCell ref="Y80:Y81"/>
    <mergeCell ref="Z92:Z93"/>
    <mergeCell ref="Y100:Y101"/>
    <mergeCell ref="A98:A101"/>
    <mergeCell ref="B98:B101"/>
    <mergeCell ref="C98:C99"/>
    <mergeCell ref="Y98:Y99"/>
    <mergeCell ref="C100:C101"/>
    <mergeCell ref="AV115:AV125"/>
    <mergeCell ref="C84:C85"/>
    <mergeCell ref="Y84:Y85"/>
    <mergeCell ref="A82:A85"/>
    <mergeCell ref="B82:B85"/>
    <mergeCell ref="A94:A97"/>
    <mergeCell ref="B94:B97"/>
    <mergeCell ref="A86:A89"/>
    <mergeCell ref="B86:B89"/>
    <mergeCell ref="C96:C97"/>
    <mergeCell ref="Y96:Y97"/>
    <mergeCell ref="A90:A93"/>
    <mergeCell ref="B90:B93"/>
    <mergeCell ref="C90:C91"/>
    <mergeCell ref="Y90:Y91"/>
    <mergeCell ref="C92:C93"/>
    <mergeCell ref="Y92:Y93"/>
    <mergeCell ref="AV127:AV137"/>
    <mergeCell ref="AW127:AW132"/>
    <mergeCell ref="AX127:AX129"/>
    <mergeCell ref="AX130:AX132"/>
    <mergeCell ref="AW133:AW137"/>
    <mergeCell ref="AX103:AX105"/>
    <mergeCell ref="AX106:AX108"/>
    <mergeCell ref="AW109:AW113"/>
    <mergeCell ref="Z90:Z91"/>
    <mergeCell ref="AX115:AX117"/>
    <mergeCell ref="AX118:AX120"/>
    <mergeCell ref="AW121:AW125"/>
    <mergeCell ref="AX94:AX96"/>
    <mergeCell ref="AW115:AW120"/>
    <mergeCell ref="AX91:AX93"/>
    <mergeCell ref="AV103:AV113"/>
    <mergeCell ref="AW97:AW101"/>
    <mergeCell ref="AW91:AW96"/>
    <mergeCell ref="AW103:AW108"/>
    <mergeCell ref="Z94:Z95"/>
    <mergeCell ref="AV91:AV101"/>
    <mergeCell ref="Z96:Z97"/>
    <mergeCell ref="Z100:Z101"/>
    <mergeCell ref="Z98:Z99"/>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F57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32"/>
  <sheetViews>
    <sheetView showGridLines="0" zoomScale="51" zoomScaleNormal="51" zoomScaleSheetLayoutView="55" workbookViewId="0">
      <selection activeCell="AR5" sqref="AR5"/>
    </sheetView>
  </sheetViews>
  <sheetFormatPr baseColWidth="10" defaultRowHeight="15"/>
  <cols>
    <col min="1" max="1" width="20.5703125" customWidth="1"/>
    <col min="2" max="2" width="42.5703125" customWidth="1"/>
    <col min="3" max="3" width="153.140625" customWidth="1"/>
    <col min="4" max="4" width="44" customWidth="1"/>
    <col min="5" max="5" width="84.42578125" customWidth="1"/>
    <col min="6" max="6" width="22.140625" customWidth="1"/>
    <col min="7" max="7" width="95" customWidth="1"/>
    <col min="8" max="8" width="24.7109375" customWidth="1"/>
    <col min="9" max="9" width="38.85546875" style="20" customWidth="1"/>
    <col min="10" max="10" width="33.7109375" style="20" customWidth="1"/>
    <col min="11" max="11" width="23.85546875" style="25" customWidth="1"/>
    <col min="12" max="12" width="31.85546875" style="25" customWidth="1"/>
    <col min="13" max="13" width="15.28515625" style="25" customWidth="1"/>
    <col min="14" max="14" width="36.42578125" style="25" customWidth="1"/>
    <col min="15" max="15" width="41.5703125" style="25" customWidth="1"/>
    <col min="16" max="16" width="23.5703125" style="25" customWidth="1"/>
    <col min="17" max="17" width="40" style="25" customWidth="1"/>
    <col min="18" max="18" width="19" style="25" customWidth="1"/>
    <col min="19" max="19" width="34.28515625" style="25" customWidth="1"/>
    <col min="20" max="22" width="23.5703125" style="25" customWidth="1"/>
    <col min="23" max="23" width="18.140625" style="25" customWidth="1"/>
    <col min="24" max="24" width="33.85546875" style="25" customWidth="1"/>
    <col min="25" max="25" width="31.7109375" style="25" customWidth="1"/>
    <col min="26" max="26" width="33.140625" style="25" customWidth="1"/>
    <col min="27" max="27" width="26.7109375" style="25" customWidth="1"/>
    <col min="28" max="28" width="59" style="25" customWidth="1"/>
    <col min="29" max="29" width="12.5703125" style="25" customWidth="1"/>
    <col min="30" max="30" width="15.28515625" style="25" customWidth="1"/>
    <col min="41" max="41" width="2" customWidth="1"/>
    <col min="42" max="42" width="11.42578125" hidden="1" customWidth="1"/>
    <col min="43" max="43" width="33.42578125" customWidth="1"/>
    <col min="45" max="45" width="30.7109375" customWidth="1"/>
    <col min="46" max="46" width="36.140625" customWidth="1"/>
    <col min="47" max="48" width="30.7109375" customWidth="1"/>
    <col min="49" max="49" width="33.28515625" customWidth="1"/>
    <col min="50" max="66" width="30.7109375" customWidth="1"/>
  </cols>
  <sheetData>
    <row r="1" spans="1:57" ht="42" customHeight="1">
      <c r="A1" s="406" t="s">
        <v>47</v>
      </c>
      <c r="B1" s="406"/>
      <c r="C1" s="406"/>
      <c r="D1" s="407"/>
      <c r="E1" s="64"/>
      <c r="F1" s="23"/>
      <c r="H1" s="22"/>
      <c r="I1" s="22"/>
      <c r="J1" s="22"/>
      <c r="K1" s="24"/>
      <c r="L1" s="24"/>
      <c r="M1" s="24"/>
      <c r="N1" s="24"/>
      <c r="O1" s="24"/>
      <c r="P1" s="24"/>
      <c r="Q1" s="24"/>
      <c r="R1" s="24"/>
      <c r="S1" s="24"/>
      <c r="T1" s="24"/>
      <c r="U1" s="24"/>
      <c r="V1" s="24"/>
      <c r="W1" s="24"/>
    </row>
    <row r="2" spans="1:57" ht="22.5" customHeight="1">
      <c r="A2" s="65"/>
      <c r="B2" s="67"/>
      <c r="C2" s="68"/>
      <c r="D2" s="68"/>
      <c r="E2" s="68"/>
      <c r="F2" s="21"/>
      <c r="G2" s="21"/>
      <c r="H2" s="22"/>
      <c r="I2" s="22"/>
      <c r="J2" s="22"/>
      <c r="K2" s="24"/>
      <c r="L2" s="24"/>
      <c r="M2" s="24"/>
      <c r="N2" s="24"/>
      <c r="O2" s="24"/>
      <c r="P2" s="24"/>
      <c r="Q2" s="24"/>
      <c r="R2" s="24"/>
      <c r="S2" s="24"/>
      <c r="T2" s="24"/>
      <c r="U2" s="24"/>
      <c r="V2" s="24"/>
      <c r="W2" s="24"/>
    </row>
    <row r="3" spans="1:57" s="21" customFormat="1" ht="30" customHeight="1">
      <c r="A3" s="69" t="s">
        <v>161</v>
      </c>
      <c r="B3" s="69"/>
      <c r="C3" s="69"/>
      <c r="D3" s="69"/>
      <c r="E3" s="68"/>
      <c r="H3" s="83"/>
      <c r="I3" s="83"/>
      <c r="J3" s="83"/>
      <c r="K3" s="81"/>
      <c r="L3" s="81"/>
      <c r="M3" s="81"/>
      <c r="N3" s="81"/>
      <c r="O3" s="81"/>
      <c r="P3" s="81"/>
      <c r="Q3" s="81"/>
      <c r="R3" s="81"/>
      <c r="S3" s="81"/>
      <c r="T3" s="81"/>
      <c r="U3" s="81"/>
      <c r="V3" s="81"/>
      <c r="W3" s="81"/>
      <c r="X3" s="82"/>
      <c r="Y3" s="82"/>
      <c r="Z3" s="82"/>
      <c r="AA3" s="82"/>
      <c r="AB3" s="82"/>
      <c r="AC3" s="82"/>
      <c r="AD3" s="82"/>
    </row>
    <row r="4" spans="1:57" s="21" customFormat="1" ht="18" customHeight="1">
      <c r="A4" s="70"/>
      <c r="B4" s="65"/>
      <c r="C4" s="65"/>
      <c r="D4" s="65"/>
      <c r="E4" s="64"/>
      <c r="H4" s="83"/>
      <c r="I4" s="83"/>
      <c r="J4" s="83"/>
      <c r="K4" s="81"/>
      <c r="L4" s="81"/>
      <c r="M4" s="81"/>
      <c r="N4" s="81"/>
      <c r="O4" s="81"/>
      <c r="P4" s="81"/>
      <c r="Q4" s="81"/>
      <c r="R4" s="81"/>
      <c r="S4" s="81"/>
      <c r="T4" s="81"/>
      <c r="U4" s="81"/>
      <c r="V4" s="81"/>
      <c r="W4" s="81"/>
      <c r="X4" s="81"/>
      <c r="Y4" s="81"/>
      <c r="Z4" s="81"/>
      <c r="AA4" s="81"/>
      <c r="AB4" s="81"/>
      <c r="AC4" s="82"/>
      <c r="AD4" s="82"/>
      <c r="AE4" s="82"/>
      <c r="AF4" s="82"/>
      <c r="AG4" s="82"/>
      <c r="AH4" s="82"/>
      <c r="AI4" s="82"/>
    </row>
    <row r="5" spans="1:57" s="21" customFormat="1" ht="32.25" customHeight="1">
      <c r="A5" s="69" t="s">
        <v>162</v>
      </c>
      <c r="B5" s="69"/>
      <c r="C5" s="68"/>
      <c r="D5" s="68"/>
      <c r="E5" s="65"/>
      <c r="H5" s="83"/>
      <c r="I5" s="83"/>
      <c r="J5" s="83"/>
      <c r="K5" s="81"/>
      <c r="L5" s="82"/>
      <c r="M5" s="83"/>
      <c r="N5" s="81"/>
      <c r="O5" s="82"/>
      <c r="P5" s="83"/>
      <c r="Q5" s="81"/>
      <c r="R5" s="82"/>
      <c r="S5" s="81"/>
      <c r="T5" s="82"/>
      <c r="U5" s="83"/>
      <c r="V5" s="81"/>
      <c r="W5" s="82"/>
      <c r="X5" s="81"/>
      <c r="Y5" s="82"/>
      <c r="Z5" s="83"/>
      <c r="AA5" s="81"/>
      <c r="AB5" s="82"/>
      <c r="AC5" s="81"/>
      <c r="AD5" s="82"/>
      <c r="AE5" s="83"/>
      <c r="AF5" s="81"/>
      <c r="AG5" s="82"/>
      <c r="AH5" s="81"/>
      <c r="AI5" s="82"/>
      <c r="AJ5" s="83"/>
      <c r="AK5" s="81"/>
      <c r="AL5" s="82"/>
      <c r="AM5" s="81"/>
      <c r="AN5" s="82"/>
      <c r="AO5" s="83"/>
      <c r="AP5" s="81"/>
      <c r="AQ5" s="82"/>
      <c r="AR5" s="106"/>
      <c r="AS5" s="28" t="s">
        <v>119</v>
      </c>
      <c r="AT5" s="156"/>
      <c r="AU5" s="156"/>
      <c r="AV5" s="28" t="s">
        <v>117</v>
      </c>
      <c r="AW5" s="82"/>
      <c r="AX5" s="82"/>
      <c r="AY5" s="28" t="s">
        <v>128</v>
      </c>
      <c r="AZ5" s="28"/>
      <c r="BB5" s="28" t="s">
        <v>73</v>
      </c>
      <c r="BE5" s="28" t="s">
        <v>94</v>
      </c>
    </row>
    <row r="6" spans="1:57" s="21" customFormat="1" ht="17.25" customHeight="1">
      <c r="A6" s="68"/>
      <c r="B6" s="68"/>
      <c r="C6" s="68"/>
      <c r="D6" s="68"/>
      <c r="E6" s="65"/>
      <c r="H6" s="83"/>
      <c r="I6" s="83"/>
      <c r="J6" s="83"/>
      <c r="K6" s="81"/>
      <c r="L6" s="82"/>
      <c r="M6" s="83"/>
      <c r="N6" s="81"/>
      <c r="O6" s="82"/>
      <c r="P6" s="83"/>
      <c r="Q6" s="81"/>
      <c r="R6" s="82"/>
      <c r="S6" s="81"/>
      <c r="T6" s="82"/>
      <c r="U6" s="83"/>
      <c r="V6" s="81"/>
      <c r="W6" s="82"/>
      <c r="X6" s="81"/>
      <c r="Y6" s="82"/>
      <c r="Z6" s="83"/>
      <c r="AA6" s="81"/>
      <c r="AB6" s="82"/>
      <c r="AC6" s="81"/>
      <c r="AD6" s="82"/>
      <c r="AE6" s="83"/>
      <c r="AF6" s="81"/>
      <c r="AG6" s="82"/>
      <c r="AH6" s="81"/>
      <c r="AI6" s="82"/>
      <c r="AJ6" s="83"/>
      <c r="AK6" s="81"/>
      <c r="AL6" s="82"/>
      <c r="AM6" s="81"/>
      <c r="AN6" s="82"/>
      <c r="AO6" s="83"/>
      <c r="AP6" s="81"/>
      <c r="AQ6" s="82"/>
      <c r="AR6" s="106"/>
      <c r="AS6" s="28"/>
      <c r="AT6" s="156"/>
      <c r="AU6" s="156"/>
      <c r="AV6" s="28"/>
      <c r="AW6" s="82"/>
      <c r="AX6" s="82"/>
      <c r="AY6" s="28"/>
      <c r="AZ6" s="28"/>
      <c r="BB6" s="28"/>
      <c r="BE6" s="28"/>
    </row>
    <row r="7" spans="1:57" s="21" customFormat="1" ht="32.25" customHeight="1">
      <c r="A7" s="71" t="s">
        <v>115</v>
      </c>
      <c r="B7" s="66"/>
      <c r="C7" s="72"/>
      <c r="D7" s="66"/>
      <c r="E7" s="66"/>
      <c r="H7" s="83"/>
      <c r="I7" s="83"/>
      <c r="J7" s="83"/>
      <c r="K7" s="81"/>
      <c r="L7" s="82"/>
      <c r="M7" s="83"/>
      <c r="N7" s="81"/>
      <c r="O7" s="82"/>
      <c r="P7" s="83"/>
      <c r="Q7" s="81"/>
      <c r="R7" s="82"/>
      <c r="S7" s="81"/>
      <c r="T7" s="82"/>
      <c r="U7" s="83"/>
      <c r="V7" s="81"/>
      <c r="W7" s="82"/>
      <c r="X7" s="81"/>
      <c r="Y7" s="82"/>
      <c r="Z7" s="83"/>
      <c r="AA7" s="81"/>
      <c r="AB7" s="82"/>
      <c r="AC7" s="81"/>
      <c r="AD7" s="82"/>
      <c r="AE7" s="83"/>
      <c r="AF7" s="81"/>
      <c r="AG7" s="82"/>
      <c r="AH7" s="81"/>
      <c r="AI7" s="82"/>
      <c r="AJ7" s="83"/>
      <c r="AK7" s="81"/>
      <c r="AL7" s="82"/>
      <c r="AM7" s="81"/>
      <c r="AN7" s="82"/>
      <c r="AO7" s="83"/>
      <c r="AP7" s="81"/>
      <c r="AQ7" s="82"/>
      <c r="AR7" s="106"/>
      <c r="AS7" s="28"/>
      <c r="AT7" s="156"/>
      <c r="AU7" s="156"/>
      <c r="AV7" s="28"/>
      <c r="AW7" s="82"/>
      <c r="AX7" s="82"/>
      <c r="AY7" s="28"/>
      <c r="AZ7" s="28"/>
      <c r="BB7" s="28"/>
      <c r="BE7" s="28"/>
    </row>
    <row r="8" spans="1:57" s="21" customFormat="1" ht="44.25" customHeight="1">
      <c r="A8" s="405" t="s">
        <v>163</v>
      </c>
      <c r="B8" s="405"/>
      <c r="C8" s="405"/>
      <c r="D8" s="405"/>
      <c r="E8" s="405"/>
      <c r="H8" s="83"/>
      <c r="I8" s="83"/>
      <c r="J8" s="83"/>
      <c r="K8" s="81"/>
      <c r="L8" s="81"/>
      <c r="M8" s="83"/>
      <c r="N8" s="81"/>
      <c r="O8" s="81"/>
      <c r="P8" s="83"/>
      <c r="Q8" s="81"/>
      <c r="R8" s="81"/>
      <c r="S8" s="81"/>
      <c r="T8" s="81"/>
      <c r="U8" s="83"/>
      <c r="V8" s="81"/>
      <c r="W8" s="81"/>
      <c r="X8" s="81"/>
      <c r="Y8" s="81"/>
      <c r="Z8" s="83"/>
      <c r="AA8" s="81"/>
      <c r="AB8" s="81"/>
      <c r="AC8" s="81"/>
      <c r="AD8" s="81"/>
      <c r="AE8" s="83"/>
      <c r="AF8" s="81"/>
      <c r="AG8" s="81"/>
      <c r="AH8" s="81"/>
      <c r="AI8" s="81"/>
      <c r="AJ8" s="83"/>
      <c r="AK8" s="81"/>
      <c r="AL8" s="81"/>
      <c r="AM8" s="81"/>
      <c r="AN8" s="81"/>
      <c r="AO8" s="83"/>
      <c r="AP8" s="81"/>
      <c r="AQ8" s="81"/>
      <c r="AR8" s="106"/>
      <c r="AS8" s="156"/>
      <c r="AT8" s="156"/>
      <c r="AU8" s="156"/>
      <c r="AV8" s="107"/>
      <c r="AW8" s="82"/>
      <c r="AX8" s="82"/>
      <c r="AY8" s="107"/>
      <c r="AZ8" s="107"/>
    </row>
    <row r="9" spans="1:57" s="21" customFormat="1" ht="28.5" customHeight="1">
      <c r="A9" s="73" t="s">
        <v>209</v>
      </c>
      <c r="B9" s="74"/>
      <c r="C9" s="74"/>
      <c r="D9" s="75"/>
      <c r="E9" s="66"/>
      <c r="H9" s="83"/>
      <c r="I9" s="83"/>
      <c r="J9" s="83"/>
      <c r="K9" s="81"/>
      <c r="L9" s="82"/>
      <c r="M9" s="83"/>
      <c r="N9" s="81"/>
      <c r="O9" s="82"/>
      <c r="P9" s="83"/>
      <c r="Q9" s="81"/>
      <c r="R9" s="82"/>
      <c r="S9" s="81"/>
      <c r="T9" s="82"/>
      <c r="U9" s="83"/>
      <c r="V9" s="81"/>
      <c r="W9" s="82"/>
      <c r="X9" s="81"/>
      <c r="Y9" s="82"/>
      <c r="Z9" s="83"/>
      <c r="AA9" s="81"/>
      <c r="AB9" s="82"/>
      <c r="AC9" s="81"/>
      <c r="AD9" s="82"/>
      <c r="AE9" s="83"/>
      <c r="AF9" s="81"/>
      <c r="AG9" s="82"/>
      <c r="AH9" s="81"/>
      <c r="AI9" s="82"/>
      <c r="AJ9" s="83"/>
      <c r="AK9" s="81"/>
      <c r="AL9" s="82"/>
      <c r="AM9" s="81"/>
      <c r="AN9" s="82"/>
      <c r="AO9" s="83"/>
      <c r="AP9" s="81"/>
      <c r="AQ9" s="82"/>
      <c r="AR9" s="107"/>
      <c r="AS9" s="106" t="s">
        <v>50</v>
      </c>
      <c r="AT9" s="106"/>
      <c r="AU9" s="106"/>
      <c r="AV9" s="107" t="s">
        <v>50</v>
      </c>
      <c r="AY9" s="107" t="s">
        <v>50</v>
      </c>
      <c r="BB9" s="21" t="s">
        <v>50</v>
      </c>
      <c r="BE9" s="21" t="s">
        <v>95</v>
      </c>
    </row>
    <row r="10" spans="1:57" s="21" customFormat="1" ht="21.75" customHeight="1">
      <c r="A10" s="73" t="s">
        <v>136</v>
      </c>
      <c r="B10" s="76"/>
      <c r="C10" s="76"/>
      <c r="D10" s="77"/>
      <c r="E10" s="66"/>
      <c r="H10" s="83"/>
      <c r="I10" s="83"/>
      <c r="J10" s="83"/>
      <c r="K10" s="81"/>
      <c r="L10" s="82"/>
      <c r="M10" s="83"/>
      <c r="N10" s="81"/>
      <c r="O10" s="82"/>
      <c r="P10" s="83"/>
      <c r="Q10" s="81"/>
      <c r="R10" s="82"/>
      <c r="S10" s="81"/>
      <c r="T10" s="82"/>
      <c r="U10" s="83"/>
      <c r="V10" s="81"/>
      <c r="W10" s="82"/>
      <c r="X10" s="81"/>
      <c r="Y10" s="82"/>
      <c r="Z10" s="83"/>
      <c r="AA10" s="81"/>
      <c r="AB10" s="82"/>
      <c r="AC10" s="81"/>
      <c r="AD10" s="82"/>
      <c r="AE10" s="83"/>
      <c r="AF10" s="81"/>
      <c r="AG10" s="82"/>
      <c r="AH10" s="81"/>
      <c r="AI10" s="82"/>
      <c r="AJ10" s="83"/>
      <c r="AK10" s="81"/>
      <c r="AL10" s="82"/>
      <c r="AM10" s="81"/>
      <c r="AN10" s="82"/>
      <c r="AO10" s="83"/>
      <c r="AP10" s="81"/>
      <c r="AQ10" s="82"/>
      <c r="AR10" s="106"/>
      <c r="AS10" s="106" t="s">
        <v>123</v>
      </c>
      <c r="AT10" s="106"/>
      <c r="AU10" s="106"/>
      <c r="AV10" s="82" t="s">
        <v>127</v>
      </c>
      <c r="AW10" s="82"/>
      <c r="AX10" s="82"/>
      <c r="AY10" s="107" t="s">
        <v>116</v>
      </c>
      <c r="BB10" s="106" t="s">
        <v>53</v>
      </c>
      <c r="BE10" s="21" t="s">
        <v>96</v>
      </c>
    </row>
    <row r="11" spans="1:57" s="21" customFormat="1" ht="21" customHeight="1">
      <c r="A11" s="68"/>
      <c r="B11" s="68"/>
      <c r="C11" s="68"/>
      <c r="D11" s="68"/>
      <c r="E11" s="68"/>
      <c r="F11" s="68"/>
      <c r="G11" s="68"/>
      <c r="H11" s="68"/>
      <c r="I11" s="68"/>
      <c r="J11" s="83"/>
      <c r="K11" s="81"/>
      <c r="L11" s="82"/>
      <c r="M11" s="83"/>
      <c r="N11" s="81"/>
      <c r="O11" s="82"/>
      <c r="P11" s="83"/>
      <c r="Q11" s="81"/>
      <c r="R11" s="82"/>
      <c r="S11" s="81"/>
      <c r="T11" s="82"/>
      <c r="U11" s="83"/>
      <c r="V11" s="81"/>
      <c r="W11" s="82"/>
      <c r="X11" s="81"/>
      <c r="Y11" s="82"/>
      <c r="Z11" s="83"/>
      <c r="AA11" s="81"/>
      <c r="AB11" s="82"/>
      <c r="AC11" s="81"/>
      <c r="AD11" s="82"/>
      <c r="AE11" s="83"/>
      <c r="AF11" s="81"/>
      <c r="AG11" s="82"/>
      <c r="AH11" s="81"/>
      <c r="AI11" s="82"/>
      <c r="AJ11" s="83"/>
      <c r="AK11" s="81"/>
      <c r="AL11" s="82"/>
      <c r="AM11" s="81"/>
      <c r="AN11" s="82"/>
      <c r="AO11" s="83"/>
      <c r="AP11" s="81"/>
      <c r="AQ11" s="82"/>
      <c r="AR11" s="106"/>
      <c r="AS11" s="106"/>
      <c r="AT11" s="106"/>
      <c r="AU11" s="106"/>
      <c r="AV11" s="82"/>
      <c r="AW11" s="82"/>
      <c r="AX11" s="82"/>
      <c r="AY11" s="107"/>
      <c r="BB11" s="106"/>
    </row>
    <row r="12" spans="1:57" s="21" customFormat="1" ht="39" customHeight="1">
      <c r="A12" s="71" t="s">
        <v>131</v>
      </c>
      <c r="B12" s="71"/>
      <c r="C12" s="68"/>
      <c r="D12" s="68"/>
      <c r="E12" s="68"/>
      <c r="F12" s="68"/>
      <c r="G12" s="68"/>
      <c r="H12" s="68"/>
      <c r="I12" s="68"/>
      <c r="J12" s="83"/>
      <c r="K12" s="81"/>
      <c r="L12" s="82"/>
      <c r="M12" s="83"/>
      <c r="N12" s="81"/>
      <c r="O12" s="82"/>
      <c r="P12" s="83"/>
      <c r="Q12" s="81"/>
      <c r="R12" s="82"/>
      <c r="S12" s="81"/>
      <c r="T12" s="82"/>
      <c r="U12" s="83"/>
      <c r="V12" s="81"/>
      <c r="W12" s="82"/>
      <c r="X12" s="81"/>
      <c r="Y12" s="82"/>
      <c r="Z12" s="83"/>
      <c r="AA12" s="81"/>
      <c r="AB12" s="82"/>
      <c r="AC12" s="81"/>
      <c r="AD12" s="82"/>
      <c r="AE12" s="83"/>
      <c r="AF12" s="81"/>
      <c r="AG12" s="82"/>
      <c r="AH12" s="81"/>
      <c r="AI12" s="82"/>
      <c r="AJ12" s="83"/>
      <c r="AK12" s="81"/>
      <c r="AL12" s="82"/>
      <c r="AM12" s="81"/>
      <c r="AN12" s="82"/>
      <c r="AO12" s="83"/>
      <c r="AP12" s="81"/>
      <c r="AQ12" s="82"/>
      <c r="AR12" s="106"/>
      <c r="AS12" s="106"/>
      <c r="AT12" s="106"/>
      <c r="AU12" s="106"/>
      <c r="AV12" s="82"/>
      <c r="AW12" s="82"/>
      <c r="AX12" s="82"/>
      <c r="AY12" s="107"/>
      <c r="BB12" s="106"/>
    </row>
    <row r="13" spans="1:57" ht="23.25" customHeight="1">
      <c r="A13" s="68"/>
      <c r="B13" s="68"/>
      <c r="C13" s="68"/>
      <c r="D13" s="68"/>
      <c r="E13" s="65"/>
      <c r="H13" s="22"/>
      <c r="I13" s="22"/>
      <c r="J13" s="22"/>
      <c r="K13" s="24"/>
      <c r="L13" s="24"/>
      <c r="M13" s="22"/>
      <c r="N13" s="24"/>
      <c r="O13" s="24"/>
      <c r="P13" s="22"/>
      <c r="Q13" s="24"/>
      <c r="R13" s="24"/>
      <c r="S13" s="24"/>
      <c r="T13" s="24"/>
      <c r="U13" s="22"/>
      <c r="V13" s="24"/>
      <c r="W13" s="24"/>
      <c r="X13" s="24"/>
      <c r="Y13" s="24"/>
      <c r="Z13" s="22"/>
      <c r="AA13" s="24"/>
      <c r="AB13" s="24"/>
      <c r="AC13" s="24"/>
      <c r="AD13" s="24"/>
      <c r="AE13" s="22"/>
      <c r="AF13" s="24"/>
      <c r="AG13" s="24"/>
      <c r="AH13" s="24"/>
      <c r="AI13" s="24"/>
      <c r="AJ13" s="22"/>
      <c r="AK13" s="24"/>
      <c r="AL13" s="24"/>
      <c r="AM13" s="24"/>
      <c r="AN13" s="24"/>
      <c r="AO13" s="22"/>
      <c r="AP13" s="24"/>
      <c r="AQ13" s="24"/>
      <c r="AR13" s="27"/>
      <c r="AS13" s="26" t="s">
        <v>63</v>
      </c>
      <c r="AT13" s="26"/>
      <c r="AU13" s="26"/>
      <c r="AV13" s="25" t="s">
        <v>129</v>
      </c>
      <c r="AW13" s="25"/>
      <c r="AX13" s="25"/>
      <c r="AY13" s="27" t="s">
        <v>52</v>
      </c>
      <c r="BB13" s="27" t="s">
        <v>51</v>
      </c>
    </row>
    <row r="14" spans="1:57" ht="45.75" customHeight="1">
      <c r="A14" s="408" t="s">
        <v>46</v>
      </c>
      <c r="B14" s="409"/>
      <c r="C14" s="78" t="s">
        <v>48</v>
      </c>
      <c r="D14" s="408" t="s">
        <v>130</v>
      </c>
      <c r="E14" s="409"/>
      <c r="H14" s="22"/>
      <c r="I14" s="22"/>
      <c r="J14" s="22"/>
      <c r="K14" s="24"/>
      <c r="L14" s="24"/>
      <c r="M14" s="22"/>
      <c r="N14" s="24"/>
      <c r="O14" s="24"/>
      <c r="P14" s="22"/>
      <c r="Q14" s="24"/>
      <c r="R14" s="24"/>
      <c r="S14" s="24"/>
      <c r="T14" s="24"/>
      <c r="U14" s="22"/>
      <c r="V14" s="24"/>
      <c r="W14" s="24"/>
      <c r="X14" s="24"/>
      <c r="Y14" s="24"/>
      <c r="Z14" s="22"/>
      <c r="AA14" s="24"/>
      <c r="AB14" s="24"/>
      <c r="AC14" s="24"/>
      <c r="AD14" s="24"/>
      <c r="AE14" s="22"/>
      <c r="AF14" s="24"/>
      <c r="AG14" s="24"/>
      <c r="AH14" s="24"/>
      <c r="AI14" s="24"/>
      <c r="AJ14" s="22"/>
      <c r="AK14" s="24"/>
      <c r="AL14" s="24"/>
      <c r="AM14" s="24"/>
      <c r="AN14" s="24"/>
      <c r="AO14" s="22"/>
      <c r="AP14" s="24"/>
      <c r="AQ14" s="24"/>
      <c r="AR14" s="26"/>
      <c r="AS14" s="26"/>
      <c r="AT14" s="26"/>
      <c r="AU14" s="26"/>
      <c r="AV14" s="27"/>
      <c r="AW14" s="27"/>
      <c r="AX14" s="25"/>
      <c r="AY14" s="25"/>
      <c r="AZ14" s="25"/>
      <c r="BA14" s="25"/>
      <c r="BB14" s="25"/>
    </row>
    <row r="15" spans="1:57" ht="99.75" customHeight="1">
      <c r="A15" s="412" t="s">
        <v>135</v>
      </c>
      <c r="B15" s="413"/>
      <c r="C15" s="79" t="s">
        <v>165</v>
      </c>
      <c r="D15" s="414" t="s">
        <v>210</v>
      </c>
      <c r="E15" s="415"/>
      <c r="H15" s="22"/>
      <c r="I15" s="22"/>
      <c r="J15" s="22"/>
      <c r="K15" s="24"/>
      <c r="L15" s="24"/>
      <c r="M15" s="26"/>
      <c r="N15"/>
      <c r="O15" s="27"/>
      <c r="P15" s="27"/>
      <c r="Q15" s="27"/>
      <c r="R15" s="27"/>
      <c r="S15"/>
      <c r="T15" s="27"/>
      <c r="U15" s="27"/>
      <c r="V15" s="27"/>
      <c r="W15" s="27"/>
      <c r="X15"/>
      <c r="Y15" s="27"/>
      <c r="Z15" s="27"/>
      <c r="AA15" s="27"/>
      <c r="AB15" s="27"/>
      <c r="AC15"/>
      <c r="AD15" s="27"/>
      <c r="AE15" s="27"/>
      <c r="AF15" s="27"/>
      <c r="AG15" s="27"/>
      <c r="AI15" s="27"/>
      <c r="AJ15" s="27"/>
      <c r="AK15" s="27"/>
      <c r="AL15" s="27"/>
      <c r="AN15" s="27"/>
      <c r="AO15" s="27"/>
      <c r="AP15" s="27"/>
      <c r="AQ15" s="27"/>
      <c r="AR15" s="27"/>
      <c r="AS15" s="27"/>
      <c r="AT15" s="27"/>
      <c r="AU15" s="27"/>
      <c r="AV15" s="27"/>
      <c r="AW15" s="27"/>
      <c r="AX15" s="27"/>
      <c r="AY15" s="27"/>
      <c r="AZ15" s="27"/>
      <c r="BA15" s="27"/>
      <c r="BB15" s="27"/>
      <c r="BC15" s="27"/>
    </row>
    <row r="16" spans="1:57" ht="409.5" customHeight="1">
      <c r="A16" s="412" t="s">
        <v>132</v>
      </c>
      <c r="B16" s="413"/>
      <c r="C16" s="80" t="s">
        <v>64</v>
      </c>
      <c r="D16" s="410" t="s">
        <v>0</v>
      </c>
      <c r="E16" s="411"/>
      <c r="F16" s="21"/>
      <c r="G16" s="21"/>
      <c r="H16" s="22"/>
      <c r="I16" s="22"/>
      <c r="J16" s="22"/>
      <c r="K16" s="24"/>
      <c r="L16" s="24"/>
      <c r="M16" s="26"/>
      <c r="N16"/>
      <c r="O16" s="27"/>
      <c r="P16" s="27"/>
      <c r="Q16" s="27"/>
      <c r="R16" s="27"/>
      <c r="S16" s="27"/>
      <c r="T16" s="27"/>
      <c r="U16" s="27"/>
      <c r="V16" s="27"/>
      <c r="W16" s="27"/>
      <c r="X16"/>
      <c r="Y16" s="27"/>
      <c r="Z16" s="27"/>
      <c r="AA16" s="27"/>
      <c r="AB16" s="27"/>
      <c r="AC16" s="27"/>
      <c r="AD16" s="27"/>
      <c r="AE16" s="27"/>
      <c r="AF16" s="27"/>
      <c r="AG16" s="27"/>
      <c r="AI16" s="27"/>
      <c r="AJ16" s="27"/>
      <c r="AK16" s="27"/>
      <c r="AL16" s="27"/>
      <c r="AM16" s="27"/>
      <c r="AN16" s="27"/>
      <c r="AO16" s="27"/>
      <c r="AP16" s="27"/>
      <c r="AQ16" s="27"/>
      <c r="AR16" s="27"/>
      <c r="AS16" s="27"/>
      <c r="AT16" s="27"/>
      <c r="AU16" s="27"/>
      <c r="AV16" s="27"/>
      <c r="AW16" s="27"/>
      <c r="AX16" s="27"/>
      <c r="AY16" s="27"/>
      <c r="AZ16" s="27"/>
      <c r="BA16" s="27"/>
      <c r="BB16" s="27"/>
      <c r="BC16" s="27"/>
    </row>
    <row r="17" spans="1:55" ht="379.5" customHeight="1">
      <c r="A17" s="416" t="s">
        <v>166</v>
      </c>
      <c r="B17" s="417"/>
      <c r="C17" s="80" t="s">
        <v>67</v>
      </c>
      <c r="D17" s="410" t="s">
        <v>211</v>
      </c>
      <c r="E17" s="411"/>
      <c r="H17" s="22"/>
      <c r="I17" s="22"/>
      <c r="J17" s="22"/>
      <c r="K17" s="24"/>
      <c r="L17" s="24"/>
      <c r="M17" s="26"/>
      <c r="N17"/>
      <c r="O17" s="27"/>
      <c r="P17" s="27"/>
      <c r="Q17" s="27"/>
      <c r="R17" s="27"/>
      <c r="S17" s="27"/>
      <c r="T17" s="27"/>
      <c r="U17" s="27"/>
      <c r="V17" s="27"/>
      <c r="W17" s="27"/>
      <c r="X17" s="27"/>
      <c r="Y17" s="27"/>
      <c r="AS17" s="27"/>
      <c r="AT17" s="27"/>
      <c r="AU17" s="27"/>
      <c r="AV17" s="27"/>
      <c r="AW17" s="27"/>
      <c r="AX17" s="27"/>
      <c r="AY17" s="27"/>
      <c r="AZ17" s="27"/>
      <c r="BA17" s="27"/>
      <c r="BB17" s="27"/>
      <c r="BC17" s="27"/>
    </row>
    <row r="18" spans="1:55" ht="341.25" customHeight="1">
      <c r="A18" s="412" t="s">
        <v>133</v>
      </c>
      <c r="B18" s="413"/>
      <c r="C18" s="80" t="s">
        <v>65</v>
      </c>
      <c r="D18" s="410" t="s">
        <v>167</v>
      </c>
      <c r="E18" s="411"/>
      <c r="H18" s="22"/>
      <c r="I18" s="22"/>
      <c r="J18" s="22"/>
      <c r="K18" s="24"/>
      <c r="L18" s="24"/>
      <c r="M18" s="26"/>
      <c r="N18" s="27"/>
      <c r="O18" s="27"/>
      <c r="P18" s="27"/>
      <c r="Q18" s="27"/>
      <c r="R18" s="27"/>
      <c r="S18" s="27"/>
      <c r="T18" s="27"/>
      <c r="U18" s="27"/>
      <c r="V18" s="27"/>
      <c r="W18" s="27"/>
      <c r="X18" s="27"/>
      <c r="Y18" s="27"/>
      <c r="AS18" s="27"/>
      <c r="AT18" s="27"/>
      <c r="AU18" s="27"/>
      <c r="AV18" s="27"/>
      <c r="AW18" s="27"/>
      <c r="AX18" s="27"/>
      <c r="AY18" s="27"/>
      <c r="AZ18" s="27"/>
      <c r="BA18" s="27"/>
      <c r="BB18" s="27"/>
      <c r="BC18" s="27"/>
    </row>
    <row r="19" spans="1:55" ht="338.25" customHeight="1">
      <c r="A19" s="412" t="s">
        <v>134</v>
      </c>
      <c r="B19" s="413"/>
      <c r="C19" s="80" t="s">
        <v>66</v>
      </c>
      <c r="D19" s="410" t="s">
        <v>168</v>
      </c>
      <c r="E19" s="411"/>
      <c r="H19" s="22"/>
      <c r="I19" s="22"/>
      <c r="J19" s="22"/>
      <c r="K19" s="24"/>
      <c r="L19" s="24"/>
      <c r="M19" s="26"/>
      <c r="N19" s="26"/>
      <c r="O19" s="26"/>
      <c r="P19" s="26"/>
      <c r="Q19" s="26"/>
      <c r="R19" s="26"/>
      <c r="S19" s="26"/>
      <c r="T19" s="26"/>
      <c r="U19" s="26"/>
      <c r="V19" s="26"/>
      <c r="W19" s="26"/>
      <c r="X19" s="27"/>
      <c r="Y19" s="27"/>
      <c r="AS19" s="27"/>
      <c r="AT19" s="27"/>
      <c r="AU19" s="27"/>
      <c r="AV19" s="27"/>
      <c r="AW19" s="27"/>
      <c r="AX19" s="27"/>
      <c r="AY19" s="27"/>
      <c r="AZ19" s="27"/>
      <c r="BA19" s="27"/>
      <c r="BB19" s="27"/>
      <c r="BC19" s="27"/>
    </row>
    <row r="20" spans="1:55" ht="409.5" customHeight="1">
      <c r="A20" s="416" t="s">
        <v>218</v>
      </c>
      <c r="B20" s="417"/>
      <c r="C20" s="80" t="s">
        <v>157</v>
      </c>
      <c r="D20" s="410" t="s">
        <v>169</v>
      </c>
      <c r="E20" s="411"/>
      <c r="F20" s="21"/>
      <c r="G20" s="21"/>
      <c r="H20" s="22"/>
      <c r="I20" s="22"/>
      <c r="J20" s="22"/>
      <c r="K20" s="24"/>
      <c r="L20" s="24"/>
      <c r="M20" s="26"/>
      <c r="N20" s="27"/>
      <c r="O20" s="26"/>
      <c r="P20" s="26"/>
      <c r="Q20" s="26"/>
      <c r="R20" s="26"/>
      <c r="S20" s="26"/>
      <c r="T20" s="26"/>
      <c r="U20" s="26"/>
      <c r="V20" s="26"/>
      <c r="W20" s="26"/>
      <c r="X20" s="27"/>
      <c r="Y20" s="27"/>
      <c r="AS20" s="27"/>
      <c r="AT20" s="27"/>
      <c r="AU20" s="27"/>
      <c r="AV20" s="27"/>
      <c r="AW20" s="27"/>
      <c r="AX20" s="27"/>
      <c r="AY20" s="27"/>
      <c r="AZ20" s="27"/>
      <c r="BA20" s="27"/>
      <c r="BB20" s="27"/>
      <c r="BC20" s="27"/>
    </row>
    <row r="21" spans="1:55" ht="29.25" customHeight="1">
      <c r="A21" s="65"/>
      <c r="B21" s="65"/>
      <c r="C21" s="65"/>
      <c r="D21" s="21"/>
      <c r="E21" s="21"/>
      <c r="F21" s="21"/>
      <c r="G21" s="21"/>
      <c r="H21" s="22"/>
      <c r="I21" s="22"/>
      <c r="J21" s="22"/>
      <c r="K21" s="24"/>
      <c r="L21" s="24"/>
      <c r="M21" s="26"/>
      <c r="N21" s="26"/>
      <c r="O21" s="26"/>
      <c r="P21" s="26"/>
      <c r="Q21" s="26"/>
      <c r="R21" s="26"/>
      <c r="S21" s="26"/>
      <c r="T21" s="26"/>
      <c r="U21" s="26"/>
      <c r="V21" s="26"/>
      <c r="W21" s="26"/>
      <c r="X21" s="27"/>
      <c r="Y21" s="27"/>
      <c r="AS21" s="27"/>
      <c r="AT21" s="27"/>
      <c r="AU21" s="27"/>
      <c r="AV21" s="27"/>
      <c r="AW21" s="27"/>
      <c r="AX21" s="27"/>
      <c r="AY21" s="27"/>
      <c r="AZ21" s="27"/>
      <c r="BA21" s="27"/>
      <c r="BB21" s="27"/>
      <c r="BC21" s="27"/>
    </row>
    <row r="22" spans="1:55" ht="63" customHeight="1">
      <c r="A22" s="405" t="s">
        <v>3</v>
      </c>
      <c r="B22" s="405"/>
      <c r="C22" s="405"/>
      <c r="D22" s="405"/>
      <c r="E22" s="405"/>
      <c r="I22" s="19"/>
      <c r="J22" s="19"/>
    </row>
    <row r="23" spans="1:55" ht="28.5" customHeight="1">
      <c r="A23" s="405"/>
      <c r="B23" s="405"/>
      <c r="C23" s="405"/>
      <c r="D23" s="405"/>
      <c r="E23" s="405"/>
      <c r="I23" s="19"/>
      <c r="J23" s="19"/>
    </row>
    <row r="24" spans="1:55" ht="45.75" customHeight="1">
      <c r="A24" s="405"/>
      <c r="B24" s="405"/>
      <c r="C24" s="405"/>
      <c r="D24" s="405"/>
      <c r="E24" s="405"/>
      <c r="I24" s="19"/>
      <c r="J24" s="19"/>
    </row>
    <row r="25" spans="1:55" ht="45.75" customHeight="1">
      <c r="A25" s="405"/>
      <c r="B25" s="405"/>
      <c r="C25" s="405"/>
      <c r="D25" s="405"/>
      <c r="E25" s="405"/>
      <c r="I25" s="19"/>
      <c r="J25" s="19"/>
    </row>
    <row r="26" spans="1:55" ht="33" customHeight="1">
      <c r="A26" s="405"/>
      <c r="B26" s="405"/>
      <c r="C26" s="405"/>
      <c r="D26" s="405"/>
      <c r="E26" s="405"/>
      <c r="I26" s="19"/>
      <c r="J26" s="19"/>
    </row>
    <row r="27" spans="1:55" ht="33" customHeight="1">
      <c r="A27" s="405"/>
      <c r="B27" s="405"/>
      <c r="C27" s="405"/>
      <c r="D27" s="405"/>
      <c r="E27" s="405"/>
      <c r="I27" s="19"/>
      <c r="J27" s="19"/>
    </row>
    <row r="28" spans="1:55" ht="28.5" customHeight="1">
      <c r="A28" s="405"/>
      <c r="B28" s="405"/>
      <c r="C28" s="405"/>
      <c r="D28" s="405"/>
      <c r="E28" s="405"/>
      <c r="I28" s="19"/>
      <c r="J28" s="19"/>
    </row>
    <row r="29" spans="1:55" ht="37.5" customHeight="1">
      <c r="A29" s="405"/>
      <c r="B29" s="405"/>
      <c r="C29" s="405"/>
      <c r="D29" s="405"/>
      <c r="E29" s="405"/>
      <c r="I29" s="19"/>
      <c r="J29" s="19"/>
    </row>
    <row r="30" spans="1:55" ht="52.5" customHeight="1">
      <c r="A30" s="405"/>
      <c r="B30" s="405"/>
      <c r="C30" s="405"/>
      <c r="D30" s="405"/>
      <c r="E30" s="405"/>
      <c r="I30" s="19"/>
      <c r="J30" s="19"/>
    </row>
    <row r="31" spans="1:55" ht="13.5" customHeight="1">
      <c r="A31" s="405"/>
      <c r="B31" s="405"/>
      <c r="C31" s="405"/>
      <c r="D31" s="405"/>
      <c r="E31" s="405"/>
      <c r="I31" s="19"/>
      <c r="J31" s="19"/>
    </row>
    <row r="32" spans="1:55" ht="35.1" customHeight="1">
      <c r="A32" s="405"/>
      <c r="B32" s="405"/>
      <c r="C32" s="405"/>
      <c r="D32" s="405"/>
      <c r="E32" s="405"/>
      <c r="I32" s="19"/>
      <c r="J32" s="19"/>
    </row>
    <row r="33" spans="1:10" ht="25.5" customHeight="1">
      <c r="A33" s="405"/>
      <c r="B33" s="405"/>
      <c r="C33" s="405"/>
      <c r="D33" s="405"/>
      <c r="E33" s="405"/>
      <c r="I33" s="19"/>
      <c r="J33" s="19"/>
    </row>
    <row r="34" spans="1:10" ht="18.75" customHeight="1">
      <c r="A34" s="405"/>
      <c r="B34" s="405"/>
      <c r="C34" s="405"/>
      <c r="D34" s="405"/>
      <c r="E34" s="405"/>
      <c r="I34" s="19"/>
      <c r="J34" s="19"/>
    </row>
    <row r="35" spans="1:10">
      <c r="A35" s="405"/>
      <c r="B35" s="405"/>
      <c r="C35" s="405"/>
      <c r="D35" s="405"/>
      <c r="E35" s="405"/>
      <c r="I35" s="19"/>
      <c r="J35" s="19"/>
    </row>
    <row r="36" spans="1:10">
      <c r="A36" s="405"/>
      <c r="B36" s="405"/>
      <c r="C36" s="405"/>
      <c r="D36" s="405"/>
      <c r="E36" s="405"/>
      <c r="I36" s="19"/>
      <c r="J36" s="19"/>
    </row>
    <row r="37" spans="1:10">
      <c r="A37" s="405"/>
      <c r="B37" s="405"/>
      <c r="C37" s="405"/>
      <c r="D37" s="405"/>
      <c r="E37" s="405"/>
      <c r="I37" s="19"/>
      <c r="J37" s="19"/>
    </row>
    <row r="38" spans="1:10">
      <c r="A38" s="405"/>
      <c r="B38" s="405"/>
      <c r="C38" s="405"/>
      <c r="D38" s="405"/>
      <c r="E38" s="405"/>
      <c r="I38" s="19"/>
      <c r="J38" s="19"/>
    </row>
    <row r="39" spans="1:10">
      <c r="A39" s="405"/>
      <c r="B39" s="405"/>
      <c r="C39" s="405"/>
      <c r="D39" s="405"/>
      <c r="E39" s="405"/>
      <c r="I39" s="19"/>
      <c r="J39" s="19"/>
    </row>
    <row r="40" spans="1:10" ht="18.75" customHeight="1">
      <c r="A40" s="405"/>
      <c r="B40" s="405"/>
      <c r="C40" s="405"/>
      <c r="D40" s="405"/>
      <c r="E40" s="405"/>
      <c r="I40" s="19"/>
      <c r="J40" s="19"/>
    </row>
    <row r="41" spans="1:10">
      <c r="A41" s="405"/>
      <c r="B41" s="405"/>
      <c r="C41" s="405"/>
      <c r="D41" s="405"/>
      <c r="E41" s="405"/>
      <c r="I41" s="19"/>
      <c r="J41" s="19"/>
    </row>
    <row r="42" spans="1:10">
      <c r="A42" s="405"/>
      <c r="B42" s="405"/>
      <c r="C42" s="405"/>
      <c r="D42" s="405"/>
      <c r="E42" s="405"/>
      <c r="I42" s="19"/>
      <c r="J42" s="19"/>
    </row>
    <row r="43" spans="1:10">
      <c r="A43" s="405"/>
      <c r="B43" s="405"/>
      <c r="C43" s="405"/>
      <c r="D43" s="405"/>
      <c r="E43" s="405"/>
      <c r="I43" s="19"/>
      <c r="J43" s="19"/>
    </row>
    <row r="44" spans="1:10">
      <c r="A44" s="405"/>
      <c r="B44" s="405"/>
      <c r="C44" s="405"/>
      <c r="D44" s="405"/>
      <c r="E44" s="405"/>
      <c r="I44" s="19"/>
      <c r="J44" s="19"/>
    </row>
    <row r="45" spans="1:10">
      <c r="A45" s="405"/>
      <c r="B45" s="405"/>
      <c r="C45" s="405"/>
      <c r="D45" s="405"/>
      <c r="E45" s="405"/>
      <c r="I45" s="19"/>
      <c r="J45" s="19"/>
    </row>
    <row r="46" spans="1:10" ht="18.75" customHeight="1">
      <c r="A46" s="405"/>
      <c r="B46" s="405"/>
      <c r="C46" s="405"/>
      <c r="D46" s="405"/>
      <c r="E46" s="405"/>
      <c r="I46" s="19"/>
      <c r="J46" s="19"/>
    </row>
    <row r="47" spans="1:10">
      <c r="A47" s="405"/>
      <c r="B47" s="405"/>
      <c r="C47" s="405"/>
      <c r="D47" s="405"/>
      <c r="E47" s="405"/>
      <c r="I47" s="19"/>
      <c r="J47" s="19"/>
    </row>
    <row r="48" spans="1:10">
      <c r="A48" s="405"/>
      <c r="B48" s="405"/>
      <c r="C48" s="405"/>
      <c r="D48" s="405"/>
      <c r="E48" s="405"/>
      <c r="I48" s="19"/>
      <c r="J48" s="19"/>
    </row>
    <row r="49" spans="1:10">
      <c r="A49" s="405"/>
      <c r="B49" s="405"/>
      <c r="C49" s="405"/>
      <c r="D49" s="405"/>
      <c r="E49" s="405"/>
      <c r="I49" s="19"/>
      <c r="J49" s="19"/>
    </row>
    <row r="50" spans="1:10">
      <c r="I50" s="19"/>
      <c r="J50" s="19"/>
    </row>
    <row r="51" spans="1:10">
      <c r="I51" s="19"/>
      <c r="J51" s="19"/>
    </row>
    <row r="52" spans="1:10">
      <c r="I52" s="19"/>
      <c r="J52" s="19"/>
    </row>
    <row r="53" spans="1:10">
      <c r="I53" s="19"/>
      <c r="J53" s="19"/>
    </row>
    <row r="54" spans="1:10">
      <c r="I54" s="19"/>
      <c r="J54" s="19"/>
    </row>
    <row r="55" spans="1:10" ht="18.75" customHeight="1">
      <c r="I55" s="19"/>
      <c r="J55" s="19"/>
    </row>
    <row r="56" spans="1:10">
      <c r="I56" s="19"/>
      <c r="J56" s="19"/>
    </row>
    <row r="57" spans="1:10">
      <c r="I57" s="19"/>
      <c r="J57" s="19"/>
    </row>
    <row r="58" spans="1:10">
      <c r="I58" s="19"/>
      <c r="J58" s="19"/>
    </row>
    <row r="59" spans="1:10">
      <c r="I59" s="19"/>
      <c r="J59" s="19"/>
    </row>
    <row r="60" spans="1:10">
      <c r="I60" s="19"/>
      <c r="J60" s="19"/>
    </row>
    <row r="61" spans="1:10" ht="18.75" customHeight="1">
      <c r="I61" s="19"/>
      <c r="J61" s="19"/>
    </row>
    <row r="62" spans="1:10">
      <c r="I62" s="19"/>
      <c r="J62" s="19"/>
    </row>
    <row r="63" spans="1:10">
      <c r="I63" s="19"/>
      <c r="J63" s="19"/>
    </row>
    <row r="64" spans="1:10">
      <c r="I64" s="19"/>
      <c r="J64" s="19"/>
    </row>
    <row r="65" spans="9:10">
      <c r="I65" s="19"/>
      <c r="J65" s="19"/>
    </row>
    <row r="66" spans="9:10">
      <c r="I66" s="19"/>
      <c r="J66" s="19"/>
    </row>
    <row r="67" spans="9:10" ht="18.75" customHeight="1">
      <c r="I67" s="19"/>
      <c r="J67" s="19"/>
    </row>
    <row r="68" spans="9:10">
      <c r="I68" s="19"/>
      <c r="J68" s="19"/>
    </row>
    <row r="69" spans="9:10">
      <c r="I69" s="19"/>
      <c r="J69" s="19"/>
    </row>
    <row r="70" spans="9:10">
      <c r="I70" s="19"/>
      <c r="J70" s="19"/>
    </row>
    <row r="71" spans="9:10">
      <c r="I71" s="19"/>
      <c r="J71" s="19"/>
    </row>
    <row r="72" spans="9:10">
      <c r="I72" s="19"/>
      <c r="J72" s="19"/>
    </row>
    <row r="73" spans="9:10" ht="18.75" customHeight="1">
      <c r="I73" s="19"/>
      <c r="J73" s="19"/>
    </row>
    <row r="74" spans="9:10">
      <c r="I74" s="19"/>
      <c r="J74" s="19"/>
    </row>
    <row r="75" spans="9:10">
      <c r="I75" s="19"/>
      <c r="J75" s="19"/>
    </row>
    <row r="76" spans="9:10">
      <c r="I76" s="19"/>
      <c r="J76" s="19"/>
    </row>
    <row r="77" spans="9:10">
      <c r="I77" s="19"/>
      <c r="J77" s="19"/>
    </row>
    <row r="78" spans="9:10">
      <c r="I78" s="19"/>
      <c r="J78" s="19"/>
    </row>
    <row r="79" spans="9:10" ht="18.75" customHeight="1">
      <c r="I79" s="19"/>
      <c r="J79" s="19"/>
    </row>
    <row r="80" spans="9:10">
      <c r="I80" s="19"/>
      <c r="J80" s="19"/>
    </row>
    <row r="81" spans="9:10">
      <c r="I81" s="19"/>
      <c r="J81" s="19"/>
    </row>
    <row r="82" spans="9:10">
      <c r="I82" s="19"/>
      <c r="J82" s="19"/>
    </row>
    <row r="83" spans="9:10">
      <c r="I83" s="19"/>
      <c r="J83" s="19"/>
    </row>
    <row r="84" spans="9:10">
      <c r="I84" s="19"/>
      <c r="J84" s="19"/>
    </row>
    <row r="85" spans="9:10" ht="18.75" customHeight="1">
      <c r="I85" s="19"/>
      <c r="J85" s="19"/>
    </row>
    <row r="86" spans="9:10">
      <c r="I86" s="19"/>
      <c r="J86" s="19"/>
    </row>
    <row r="87" spans="9:10">
      <c r="I87" s="19"/>
      <c r="J87" s="19"/>
    </row>
    <row r="88" spans="9:10">
      <c r="I88" s="19"/>
      <c r="J88" s="19"/>
    </row>
    <row r="89" spans="9:10">
      <c r="I89" s="19"/>
      <c r="J89" s="19"/>
    </row>
    <row r="90" spans="9:10">
      <c r="I90" s="19"/>
      <c r="J90" s="19"/>
    </row>
    <row r="91" spans="9:10" ht="18.75" customHeight="1">
      <c r="I91" s="19"/>
      <c r="J91" s="19"/>
    </row>
    <row r="92" spans="9:10">
      <c r="I92" s="19"/>
      <c r="J92" s="19"/>
    </row>
    <row r="93" spans="9:10">
      <c r="I93" s="19"/>
      <c r="J93" s="19"/>
    </row>
    <row r="94" spans="9:10">
      <c r="I94" s="19"/>
      <c r="J94" s="19"/>
    </row>
    <row r="95" spans="9:10">
      <c r="I95" s="19"/>
      <c r="J95" s="19"/>
    </row>
    <row r="96" spans="9:10">
      <c r="I96" s="19"/>
      <c r="J96" s="19"/>
    </row>
    <row r="97" spans="9:10" ht="18.75" customHeight="1">
      <c r="I97" s="19"/>
      <c r="J97" s="19"/>
    </row>
    <row r="98" spans="9:10">
      <c r="I98" s="19"/>
      <c r="J98" s="19"/>
    </row>
    <row r="99" spans="9:10">
      <c r="I99" s="19"/>
      <c r="J99" s="19"/>
    </row>
    <row r="100" spans="9:10">
      <c r="I100" s="19"/>
      <c r="J100" s="19"/>
    </row>
    <row r="101" spans="9:10">
      <c r="I101" s="19"/>
      <c r="J101" s="19"/>
    </row>
    <row r="102" spans="9:10">
      <c r="I102" s="19"/>
      <c r="J102" s="19"/>
    </row>
    <row r="103" spans="9:10" ht="18.75" customHeight="1">
      <c r="I103" s="19"/>
      <c r="J103" s="19"/>
    </row>
    <row r="104" spans="9:10">
      <c r="I104" s="19"/>
      <c r="J104" s="19"/>
    </row>
    <row r="105" spans="9:10">
      <c r="I105" s="19"/>
      <c r="J105" s="19"/>
    </row>
    <row r="106" spans="9:10">
      <c r="I106" s="19"/>
      <c r="J106" s="19"/>
    </row>
    <row r="107" spans="9:10">
      <c r="I107" s="19"/>
      <c r="J107" s="19"/>
    </row>
    <row r="108" spans="9:10">
      <c r="I108" s="19"/>
      <c r="J108" s="19"/>
    </row>
    <row r="109" spans="9:10" ht="18.75" customHeight="1">
      <c r="I109" s="19"/>
      <c r="J109" s="19"/>
    </row>
    <row r="110" spans="9:10">
      <c r="I110" s="19"/>
      <c r="J110" s="19"/>
    </row>
    <row r="111" spans="9:10">
      <c r="I111" s="19"/>
      <c r="J111" s="19"/>
    </row>
    <row r="112" spans="9:10">
      <c r="I112" s="19"/>
      <c r="J112" s="19"/>
    </row>
    <row r="113" spans="9:10">
      <c r="I113" s="19"/>
      <c r="J113" s="19"/>
    </row>
    <row r="114" spans="9:10">
      <c r="I114" s="19"/>
      <c r="J114" s="19"/>
    </row>
    <row r="115" spans="9:10" ht="18.75" customHeight="1">
      <c r="I115" s="19"/>
      <c r="J115" s="19"/>
    </row>
    <row r="116" spans="9:10">
      <c r="I116" s="19"/>
      <c r="J116" s="19"/>
    </row>
    <row r="117" spans="9:10">
      <c r="I117" s="19"/>
      <c r="J117" s="19"/>
    </row>
    <row r="118" spans="9:10">
      <c r="I118" s="19"/>
      <c r="J118" s="19"/>
    </row>
    <row r="119" spans="9:10">
      <c r="I119" s="19"/>
      <c r="J119" s="19"/>
    </row>
    <row r="120" spans="9:10">
      <c r="I120" s="19"/>
      <c r="J120" s="19"/>
    </row>
    <row r="121" spans="9:10">
      <c r="I121" s="19"/>
      <c r="J121" s="19"/>
    </row>
    <row r="122" spans="9:10">
      <c r="I122" s="19"/>
      <c r="J122" s="19"/>
    </row>
    <row r="123" spans="9:10">
      <c r="I123" s="19"/>
      <c r="J123" s="19"/>
    </row>
    <row r="124" spans="9:10">
      <c r="I124" s="19"/>
      <c r="J124" s="19"/>
    </row>
    <row r="125" spans="9:10">
      <c r="I125" s="19"/>
      <c r="J125" s="19"/>
    </row>
    <row r="126" spans="9:10">
      <c r="I126" s="19"/>
      <c r="J126" s="19"/>
    </row>
    <row r="127" spans="9:10">
      <c r="I127" s="19"/>
      <c r="J127" s="19"/>
    </row>
    <row r="128" spans="9:10">
      <c r="I128" s="19"/>
      <c r="J128" s="19"/>
    </row>
    <row r="129" spans="1:101">
      <c r="I129" s="19"/>
      <c r="J129" s="19"/>
    </row>
    <row r="130" spans="1:101">
      <c r="I130" s="19"/>
      <c r="J130" s="19"/>
    </row>
    <row r="131" spans="1:101">
      <c r="I131" s="19"/>
      <c r="J131" s="19"/>
    </row>
    <row r="132" spans="1:101">
      <c r="I132" s="19"/>
      <c r="J132" s="19"/>
    </row>
    <row r="133" spans="1:101">
      <c r="I133" s="19"/>
      <c r="J133" s="19"/>
    </row>
    <row r="134" spans="1:101">
      <c r="I134" s="19"/>
      <c r="J134" s="19"/>
    </row>
    <row r="135" spans="1:101">
      <c r="I135" s="19"/>
      <c r="J135" s="19"/>
    </row>
    <row r="136" spans="1:101" s="25" customFormat="1">
      <c r="A136"/>
      <c r="B136"/>
      <c r="C136"/>
      <c r="D136"/>
      <c r="E136"/>
      <c r="F136"/>
      <c r="G136"/>
      <c r="H136"/>
      <c r="I136" s="19"/>
      <c r="J136" s="19"/>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row>
    <row r="137" spans="1:101" s="25" customFormat="1">
      <c r="A137"/>
      <c r="B137"/>
      <c r="C137"/>
      <c r="D137"/>
      <c r="E137"/>
      <c r="F137"/>
      <c r="G137"/>
      <c r="H137"/>
      <c r="I137" s="19"/>
      <c r="J137" s="19"/>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row>
    <row r="138" spans="1:101" s="25" customFormat="1">
      <c r="A138"/>
      <c r="B138"/>
      <c r="C138"/>
      <c r="D138"/>
      <c r="E138"/>
      <c r="F138"/>
      <c r="G138"/>
      <c r="H138"/>
      <c r="I138" s="19"/>
      <c r="J138" s="19"/>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row>
    <row r="139" spans="1:101" s="25" customFormat="1">
      <c r="A139"/>
      <c r="B139"/>
      <c r="C139"/>
      <c r="D139"/>
      <c r="E139"/>
      <c r="F139"/>
      <c r="G139"/>
      <c r="H139"/>
      <c r="I139" s="19"/>
      <c r="J139" s="1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row>
    <row r="140" spans="1:101" s="25" customFormat="1">
      <c r="A140"/>
      <c r="B140"/>
      <c r="C140"/>
      <c r="D140"/>
      <c r="E140"/>
      <c r="F140"/>
      <c r="G140"/>
      <c r="H140"/>
      <c r="I140" s="19"/>
      <c r="J140" s="19"/>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row>
    <row r="141" spans="1:101" s="25" customFormat="1">
      <c r="A141"/>
      <c r="B141"/>
      <c r="C141"/>
      <c r="D141"/>
      <c r="E141"/>
      <c r="F141"/>
      <c r="G141"/>
      <c r="H141"/>
      <c r="I141" s="19"/>
      <c r="J141" s="19"/>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row>
    <row r="142" spans="1:101" s="25" customFormat="1">
      <c r="A142"/>
      <c r="B142"/>
      <c r="C142"/>
      <c r="D142"/>
      <c r="E142"/>
      <c r="F142"/>
      <c r="G142"/>
      <c r="H142"/>
      <c r="I142" s="19"/>
      <c r="J142" s="19"/>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row>
    <row r="143" spans="1:101" s="25" customFormat="1">
      <c r="A143"/>
      <c r="B143"/>
      <c r="C143"/>
      <c r="D143"/>
      <c r="E143"/>
      <c r="F143"/>
      <c r="G143"/>
      <c r="H143"/>
      <c r="I143" s="19"/>
      <c r="J143" s="19"/>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row>
    <row r="144" spans="1:101" s="25" customFormat="1">
      <c r="A144"/>
      <c r="B144"/>
      <c r="C144"/>
      <c r="D144"/>
      <c r="E144"/>
      <c r="F144"/>
      <c r="G144"/>
      <c r="H144"/>
      <c r="I144" s="19"/>
      <c r="J144" s="19"/>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row>
    <row r="145" spans="1:101" s="25" customFormat="1">
      <c r="A145"/>
      <c r="B145"/>
      <c r="C145"/>
      <c r="D145"/>
      <c r="E145"/>
      <c r="F145"/>
      <c r="G145"/>
      <c r="H145"/>
      <c r="I145" s="19"/>
      <c r="J145" s="19"/>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row>
    <row r="146" spans="1:101" s="25" customFormat="1">
      <c r="A146"/>
      <c r="B146"/>
      <c r="C146"/>
      <c r="D146"/>
      <c r="E146"/>
      <c r="F146"/>
      <c r="G146"/>
      <c r="H146"/>
      <c r="I146" s="19"/>
      <c r="J146" s="19"/>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row>
    <row r="147" spans="1:101" s="25" customFormat="1">
      <c r="A147"/>
      <c r="B147"/>
      <c r="C147"/>
      <c r="D147"/>
      <c r="E147"/>
      <c r="F147"/>
      <c r="G147"/>
      <c r="H147"/>
      <c r="I147" s="19"/>
      <c r="J147" s="19"/>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row>
    <row r="148" spans="1:101" s="25" customFormat="1">
      <c r="A148"/>
      <c r="B148"/>
      <c r="C148"/>
      <c r="D148"/>
      <c r="E148"/>
      <c r="F148"/>
      <c r="G148"/>
      <c r="H148"/>
      <c r="I148" s="19"/>
      <c r="J148" s="19"/>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row>
    <row r="149" spans="1:101" s="25" customFormat="1">
      <c r="A149"/>
      <c r="B149"/>
      <c r="C149"/>
      <c r="D149"/>
      <c r="E149"/>
      <c r="F149"/>
      <c r="G149"/>
      <c r="H149"/>
      <c r="I149" s="19"/>
      <c r="J149" s="1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row>
    <row r="150" spans="1:101" s="25" customFormat="1">
      <c r="A150"/>
      <c r="B150"/>
      <c r="C150"/>
      <c r="D150"/>
      <c r="E150"/>
      <c r="F150"/>
      <c r="G150"/>
      <c r="H150"/>
      <c r="I150" s="19"/>
      <c r="J150" s="19"/>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row>
    <row r="151" spans="1:101" s="25" customFormat="1">
      <c r="A151"/>
      <c r="B151"/>
      <c r="C151"/>
      <c r="D151"/>
      <c r="E151"/>
      <c r="F151"/>
      <c r="G151"/>
      <c r="H151"/>
      <c r="I151" s="19"/>
      <c r="J151" s="19"/>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row>
    <row r="152" spans="1:101" s="25" customFormat="1">
      <c r="A152"/>
      <c r="B152"/>
      <c r="C152"/>
      <c r="D152"/>
      <c r="E152"/>
      <c r="F152"/>
      <c r="G152"/>
      <c r="H152"/>
      <c r="I152" s="19"/>
      <c r="J152" s="19"/>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row>
    <row r="153" spans="1:101" s="25" customFormat="1">
      <c r="A153"/>
      <c r="B153"/>
      <c r="C153"/>
      <c r="D153"/>
      <c r="E153"/>
      <c r="F153"/>
      <c r="G153"/>
      <c r="H153"/>
      <c r="I153" s="19"/>
      <c r="J153" s="19"/>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row>
    <row r="154" spans="1:101" s="25" customFormat="1">
      <c r="A154"/>
      <c r="B154"/>
      <c r="C154"/>
      <c r="D154"/>
      <c r="E154"/>
      <c r="F154"/>
      <c r="G154"/>
      <c r="H154"/>
      <c r="I154" s="19"/>
      <c r="J154" s="19"/>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row>
    <row r="155" spans="1:101" s="25" customFormat="1">
      <c r="A155"/>
      <c r="B155"/>
      <c r="C155"/>
      <c r="D155"/>
      <c r="E155"/>
      <c r="F155"/>
      <c r="G155"/>
      <c r="H155"/>
      <c r="I155" s="19"/>
      <c r="J155" s="19"/>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row>
    <row r="156" spans="1:101" s="25" customFormat="1">
      <c r="A156"/>
      <c r="B156"/>
      <c r="C156"/>
      <c r="D156"/>
      <c r="E156"/>
      <c r="F156"/>
      <c r="G156"/>
      <c r="H156"/>
      <c r="I156" s="19"/>
      <c r="J156" s="19"/>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row>
    <row r="157" spans="1:101" s="25" customFormat="1">
      <c r="A157"/>
      <c r="B157"/>
      <c r="C157"/>
      <c r="D157"/>
      <c r="E157"/>
      <c r="F157"/>
      <c r="G157"/>
      <c r="H157"/>
      <c r="I157" s="19"/>
      <c r="J157" s="19"/>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row>
    <row r="158" spans="1:101" s="25" customFormat="1">
      <c r="A158"/>
      <c r="B158"/>
      <c r="C158"/>
      <c r="D158"/>
      <c r="E158"/>
      <c r="F158"/>
      <c r="G158"/>
      <c r="H158"/>
      <c r="I158" s="19"/>
      <c r="J158" s="19"/>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row>
    <row r="159" spans="1:101" s="25" customFormat="1">
      <c r="A159"/>
      <c r="B159"/>
      <c r="C159"/>
      <c r="D159"/>
      <c r="E159"/>
      <c r="F159"/>
      <c r="G159"/>
      <c r="H159"/>
      <c r="I159" s="19"/>
      <c r="J159" s="1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row>
    <row r="160" spans="1:101" s="25" customFormat="1">
      <c r="A160"/>
      <c r="B160"/>
      <c r="C160"/>
      <c r="D160"/>
      <c r="E160"/>
      <c r="F160"/>
      <c r="G160"/>
      <c r="H160"/>
      <c r="I160" s="19"/>
      <c r="J160" s="19"/>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row>
    <row r="161" spans="1:101" s="25" customFormat="1">
      <c r="A161"/>
      <c r="B161"/>
      <c r="C161"/>
      <c r="D161"/>
      <c r="E161"/>
      <c r="F161"/>
      <c r="G161"/>
      <c r="H161"/>
      <c r="I161" s="19"/>
      <c r="J161" s="19"/>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row>
    <row r="162" spans="1:101" s="25" customFormat="1">
      <c r="A162"/>
      <c r="B162"/>
      <c r="C162"/>
      <c r="D162"/>
      <c r="E162"/>
      <c r="F162"/>
      <c r="G162"/>
      <c r="H162"/>
      <c r="I162" s="19"/>
      <c r="J162" s="19"/>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row>
    <row r="163" spans="1:101" s="25" customFormat="1">
      <c r="A163"/>
      <c r="B163"/>
      <c r="C163"/>
      <c r="D163"/>
      <c r="E163"/>
      <c r="F163"/>
      <c r="G163"/>
      <c r="H163"/>
      <c r="I163" s="19"/>
      <c r="J163" s="19"/>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row>
    <row r="164" spans="1:101" s="25" customFormat="1">
      <c r="A164"/>
      <c r="B164"/>
      <c r="C164"/>
      <c r="D164"/>
      <c r="E164"/>
      <c r="F164"/>
      <c r="G164"/>
      <c r="H164"/>
      <c r="I164" s="19"/>
      <c r="J164" s="19"/>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row>
    <row r="165" spans="1:101" s="25" customFormat="1">
      <c r="A165"/>
      <c r="B165"/>
      <c r="C165"/>
      <c r="D165"/>
      <c r="E165"/>
      <c r="F165"/>
      <c r="G165"/>
      <c r="H165"/>
      <c r="I165" s="19"/>
      <c r="J165" s="19"/>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row>
    <row r="166" spans="1:101" s="25" customFormat="1">
      <c r="A166"/>
      <c r="B166"/>
      <c r="C166"/>
      <c r="D166"/>
      <c r="E166"/>
      <c r="F166"/>
      <c r="G166"/>
      <c r="H166"/>
      <c r="I166" s="19"/>
      <c r="J166" s="19"/>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row>
    <row r="167" spans="1:101" s="25" customFormat="1">
      <c r="A167"/>
      <c r="B167"/>
      <c r="C167"/>
      <c r="D167"/>
      <c r="E167"/>
      <c r="F167"/>
      <c r="G167"/>
      <c r="H167"/>
      <c r="I167" s="19"/>
      <c r="J167" s="19"/>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row>
    <row r="168" spans="1:101" s="25" customFormat="1">
      <c r="A168"/>
      <c r="B168"/>
      <c r="C168"/>
      <c r="D168"/>
      <c r="E168"/>
      <c r="F168"/>
      <c r="G168"/>
      <c r="H168"/>
      <c r="I168" s="19"/>
      <c r="J168" s="19"/>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row>
    <row r="169" spans="1:101" s="25" customFormat="1">
      <c r="A169"/>
      <c r="B169"/>
      <c r="C169"/>
      <c r="D169"/>
      <c r="E169"/>
      <c r="F169"/>
      <c r="G169"/>
      <c r="H169"/>
      <c r="I169" s="19"/>
      <c r="J169" s="1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row>
    <row r="170" spans="1:101" s="25" customFormat="1">
      <c r="A170"/>
      <c r="B170"/>
      <c r="C170"/>
      <c r="D170"/>
      <c r="E170"/>
      <c r="F170"/>
      <c r="G170"/>
      <c r="H170"/>
      <c r="I170" s="19"/>
      <c r="J170" s="19"/>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row>
    <row r="171" spans="1:101" s="25" customFormat="1">
      <c r="A171"/>
      <c r="B171"/>
      <c r="C171"/>
      <c r="D171"/>
      <c r="E171"/>
      <c r="F171"/>
      <c r="G171"/>
      <c r="H171"/>
      <c r="I171" s="19"/>
      <c r="J171" s="19"/>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row>
    <row r="172" spans="1:101" s="25" customFormat="1">
      <c r="A172"/>
      <c r="B172"/>
      <c r="C172"/>
      <c r="D172"/>
      <c r="E172"/>
      <c r="F172"/>
      <c r="G172"/>
      <c r="H172"/>
      <c r="I172" s="19"/>
      <c r="J172" s="19"/>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row>
    <row r="173" spans="1:101" s="25" customFormat="1">
      <c r="A173"/>
      <c r="B173"/>
      <c r="C173"/>
      <c r="D173"/>
      <c r="E173"/>
      <c r="F173"/>
      <c r="G173"/>
      <c r="H173"/>
      <c r="I173" s="19"/>
      <c r="J173" s="19"/>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row>
    <row r="174" spans="1:101" s="25" customFormat="1">
      <c r="A174"/>
      <c r="B174"/>
      <c r="C174"/>
      <c r="D174"/>
      <c r="E174"/>
      <c r="F174"/>
      <c r="G174"/>
      <c r="H174"/>
      <c r="I174" s="19"/>
      <c r="J174" s="19"/>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row>
    <row r="175" spans="1:101" s="25" customFormat="1">
      <c r="A175"/>
      <c r="B175"/>
      <c r="C175"/>
      <c r="D175"/>
      <c r="E175"/>
      <c r="F175"/>
      <c r="G175"/>
      <c r="H175"/>
      <c r="I175" s="19"/>
      <c r="J175" s="19"/>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row>
    <row r="176" spans="1:101" s="25" customFormat="1">
      <c r="A176"/>
      <c r="B176"/>
      <c r="C176"/>
      <c r="D176"/>
      <c r="E176"/>
      <c r="F176"/>
      <c r="G176"/>
      <c r="H176"/>
      <c r="I176" s="19"/>
      <c r="J176" s="19"/>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row>
    <row r="177" spans="1:101" s="25" customFormat="1">
      <c r="A177"/>
      <c r="B177"/>
      <c r="C177"/>
      <c r="D177"/>
      <c r="E177"/>
      <c r="F177"/>
      <c r="G177"/>
      <c r="H177"/>
      <c r="I177" s="19"/>
      <c r="J177" s="19"/>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row>
    <row r="178" spans="1:101" s="25" customFormat="1">
      <c r="A178"/>
      <c r="B178"/>
      <c r="C178"/>
      <c r="D178"/>
      <c r="E178"/>
      <c r="F178"/>
      <c r="G178"/>
      <c r="H178"/>
      <c r="I178" s="19"/>
      <c r="J178" s="19"/>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row>
    <row r="179" spans="1:101" s="25" customFormat="1">
      <c r="A179"/>
      <c r="B179"/>
      <c r="C179"/>
      <c r="D179"/>
      <c r="E179"/>
      <c r="F179"/>
      <c r="G179"/>
      <c r="H179"/>
      <c r="I179" s="19"/>
      <c r="J179" s="1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row>
    <row r="180" spans="1:101" s="25" customFormat="1">
      <c r="A180"/>
      <c r="B180"/>
      <c r="C180"/>
      <c r="D180"/>
      <c r="E180"/>
      <c r="F180"/>
      <c r="G180"/>
      <c r="H180"/>
      <c r="I180" s="19"/>
      <c r="J180" s="19"/>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row>
    <row r="181" spans="1:101" s="25" customFormat="1">
      <c r="A181"/>
      <c r="B181"/>
      <c r="C181"/>
      <c r="D181"/>
      <c r="E181"/>
      <c r="F181"/>
      <c r="G181"/>
      <c r="H181"/>
      <c r="I181" s="19"/>
      <c r="J181" s="19"/>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row>
    <row r="182" spans="1:101" s="25" customFormat="1">
      <c r="A182"/>
      <c r="B182"/>
      <c r="C182"/>
      <c r="D182"/>
      <c r="E182"/>
      <c r="F182"/>
      <c r="G182"/>
      <c r="H182"/>
      <c r="I182" s="19"/>
      <c r="J182" s="19"/>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row>
    <row r="183" spans="1:101" s="25" customFormat="1">
      <c r="A183"/>
      <c r="B183"/>
      <c r="C183"/>
      <c r="D183"/>
      <c r="E183"/>
      <c r="F183"/>
      <c r="G183"/>
      <c r="H183"/>
      <c r="I183" s="19"/>
      <c r="J183" s="19"/>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row>
    <row r="184" spans="1:101" s="25" customFormat="1">
      <c r="A184"/>
      <c r="B184"/>
      <c r="C184"/>
      <c r="D184"/>
      <c r="E184"/>
      <c r="F184"/>
      <c r="G184"/>
      <c r="H184"/>
      <c r="I184" s="19"/>
      <c r="J184" s="19"/>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row>
    <row r="185" spans="1:101" s="25" customFormat="1">
      <c r="A185"/>
      <c r="B185"/>
      <c r="C185"/>
      <c r="D185"/>
      <c r="E185"/>
      <c r="F185"/>
      <c r="G185"/>
      <c r="H185"/>
      <c r="I185" s="19"/>
      <c r="J185" s="19"/>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row>
    <row r="186" spans="1:101" s="25" customFormat="1">
      <c r="A186"/>
      <c r="B186"/>
      <c r="C186"/>
      <c r="D186"/>
      <c r="E186"/>
      <c r="F186"/>
      <c r="G186"/>
      <c r="H186"/>
      <c r="I186" s="19"/>
      <c r="J186" s="19"/>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row>
    <row r="187" spans="1:101" s="25" customFormat="1">
      <c r="A187"/>
      <c r="B187"/>
      <c r="C187"/>
      <c r="D187"/>
      <c r="E187"/>
      <c r="F187"/>
      <c r="G187"/>
      <c r="H187"/>
      <c r="I187" s="19"/>
      <c r="J187" s="19"/>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row>
    <row r="188" spans="1:101" s="25" customFormat="1">
      <c r="A188"/>
      <c r="B188"/>
      <c r="C188"/>
      <c r="D188"/>
      <c r="E188"/>
      <c r="F188"/>
      <c r="G188"/>
      <c r="H188"/>
      <c r="I188" s="19"/>
      <c r="J188" s="19"/>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row>
    <row r="189" spans="1:101" s="25" customFormat="1">
      <c r="A189"/>
      <c r="B189"/>
      <c r="C189"/>
      <c r="D189"/>
      <c r="E189"/>
      <c r="F189"/>
      <c r="G189"/>
      <c r="H189"/>
      <c r="I189" s="19"/>
      <c r="J189" s="1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row>
    <row r="190" spans="1:101" s="25" customFormat="1">
      <c r="A190"/>
      <c r="B190"/>
      <c r="C190"/>
      <c r="D190"/>
      <c r="E190"/>
      <c r="F190"/>
      <c r="G190"/>
      <c r="H190"/>
      <c r="I190" s="19"/>
      <c r="J190" s="19"/>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row>
    <row r="191" spans="1:101" s="25" customFormat="1">
      <c r="A191"/>
      <c r="B191"/>
      <c r="C191"/>
      <c r="D191"/>
      <c r="E191"/>
      <c r="F191"/>
      <c r="G191"/>
      <c r="H191"/>
      <c r="I191" s="19"/>
      <c r="J191" s="19"/>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row>
    <row r="192" spans="1:101" s="25" customFormat="1">
      <c r="A192"/>
      <c r="B192"/>
      <c r="C192"/>
      <c r="D192"/>
      <c r="E192"/>
      <c r="F192"/>
      <c r="G192"/>
      <c r="H192"/>
      <c r="I192" s="19"/>
      <c r="J192" s="19"/>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row>
    <row r="193" spans="1:101" s="25" customFormat="1">
      <c r="A193"/>
      <c r="B193"/>
      <c r="C193"/>
      <c r="D193"/>
      <c r="E193"/>
      <c r="F193"/>
      <c r="G193"/>
      <c r="H193"/>
      <c r="I193" s="19"/>
      <c r="J193" s="19"/>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row>
    <row r="194" spans="1:101" s="25" customFormat="1">
      <c r="A194"/>
      <c r="B194"/>
      <c r="C194"/>
      <c r="D194"/>
      <c r="E194"/>
      <c r="F194"/>
      <c r="G194"/>
      <c r="H194"/>
      <c r="I194" s="19"/>
      <c r="J194" s="19"/>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row>
    <row r="195" spans="1:101" s="25" customFormat="1">
      <c r="A195"/>
      <c r="B195"/>
      <c r="C195"/>
      <c r="D195"/>
      <c r="E195"/>
      <c r="F195"/>
      <c r="G195"/>
      <c r="H195"/>
      <c r="I195" s="19"/>
      <c r="J195" s="19"/>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row>
    <row r="196" spans="1:101" s="25" customFormat="1">
      <c r="A196"/>
      <c r="B196"/>
      <c r="C196"/>
      <c r="D196"/>
      <c r="E196"/>
      <c r="F196"/>
      <c r="G196"/>
      <c r="H196"/>
      <c r="I196" s="19"/>
      <c r="J196" s="19"/>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row>
    <row r="197" spans="1:101" s="25" customFormat="1">
      <c r="A197"/>
      <c r="B197"/>
      <c r="C197"/>
      <c r="D197"/>
      <c r="E197"/>
      <c r="F197"/>
      <c r="G197"/>
      <c r="H197"/>
      <c r="I197" s="19"/>
      <c r="J197" s="19"/>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row>
    <row r="198" spans="1:101" s="25" customFormat="1">
      <c r="A198"/>
      <c r="B198"/>
      <c r="C198"/>
      <c r="D198"/>
      <c r="E198"/>
      <c r="F198"/>
      <c r="G198"/>
      <c r="H198"/>
      <c r="I198" s="19"/>
      <c r="J198" s="19"/>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row>
    <row r="199" spans="1:101" s="25" customFormat="1">
      <c r="A199"/>
      <c r="B199"/>
      <c r="C199"/>
      <c r="D199"/>
      <c r="E199"/>
      <c r="F199"/>
      <c r="G199"/>
      <c r="H199"/>
      <c r="I199" s="19"/>
      <c r="J199" s="1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row>
    <row r="200" spans="1:101" s="25" customFormat="1">
      <c r="A200"/>
      <c r="B200"/>
      <c r="C200"/>
      <c r="D200"/>
      <c r="E200"/>
      <c r="F200"/>
      <c r="G200"/>
      <c r="H200"/>
      <c r="I200" s="19"/>
      <c r="J200" s="19"/>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row>
    <row r="201" spans="1:101" s="25" customFormat="1">
      <c r="A201"/>
      <c r="B201"/>
      <c r="C201"/>
      <c r="D201"/>
      <c r="E201"/>
      <c r="F201"/>
      <c r="G201"/>
      <c r="H201"/>
      <c r="I201" s="19"/>
      <c r="J201" s="19"/>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row>
    <row r="202" spans="1:101" s="25" customFormat="1">
      <c r="A202"/>
      <c r="B202"/>
      <c r="C202"/>
      <c r="D202"/>
      <c r="E202"/>
      <c r="F202"/>
      <c r="G202"/>
      <c r="H202"/>
      <c r="I202" s="19"/>
      <c r="J202" s="19"/>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row>
    <row r="203" spans="1:101" s="25" customFormat="1">
      <c r="A203"/>
      <c r="B203"/>
      <c r="C203"/>
      <c r="D203"/>
      <c r="E203"/>
      <c r="F203"/>
      <c r="G203"/>
      <c r="H203"/>
      <c r="I203" s="19"/>
      <c r="J203" s="19"/>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row>
    <row r="204" spans="1:101" s="25" customFormat="1">
      <c r="A204"/>
      <c r="B204"/>
      <c r="C204"/>
      <c r="D204"/>
      <c r="E204"/>
      <c r="F204"/>
      <c r="G204"/>
      <c r="H204"/>
      <c r="I204" s="19"/>
      <c r="J204" s="19"/>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row>
    <row r="205" spans="1:101" s="25" customFormat="1">
      <c r="A205"/>
      <c r="B205"/>
      <c r="C205"/>
      <c r="D205"/>
      <c r="E205"/>
      <c r="F205"/>
      <c r="G205"/>
      <c r="H205"/>
      <c r="I205" s="19"/>
      <c r="J205" s="19"/>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row>
    <row r="206" spans="1:101" s="25" customFormat="1">
      <c r="A206"/>
      <c r="B206"/>
      <c r="C206"/>
      <c r="D206"/>
      <c r="E206"/>
      <c r="F206"/>
      <c r="G206"/>
      <c r="H206"/>
      <c r="I206" s="19"/>
      <c r="J206" s="19"/>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row>
    <row r="207" spans="1:101" s="25" customFormat="1">
      <c r="A207"/>
      <c r="B207"/>
      <c r="C207"/>
      <c r="D207"/>
      <c r="E207"/>
      <c r="F207"/>
      <c r="G207"/>
      <c r="H207"/>
      <c r="I207" s="19"/>
      <c r="J207" s="19"/>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row>
    <row r="208" spans="1:101" s="25" customFormat="1">
      <c r="A208"/>
      <c r="B208"/>
      <c r="C208"/>
      <c r="D208"/>
      <c r="E208"/>
      <c r="F208"/>
      <c r="G208"/>
      <c r="H208"/>
      <c r="I208" s="19"/>
      <c r="J208" s="19"/>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row>
    <row r="209" spans="1:101" s="25" customFormat="1">
      <c r="A209"/>
      <c r="B209"/>
      <c r="C209"/>
      <c r="D209"/>
      <c r="E209"/>
      <c r="F209"/>
      <c r="G209"/>
      <c r="H209"/>
      <c r="I209" s="19"/>
      <c r="J209" s="1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row>
    <row r="210" spans="1:101" s="25" customFormat="1">
      <c r="A210"/>
      <c r="B210"/>
      <c r="C210"/>
      <c r="D210"/>
      <c r="E210"/>
      <c r="F210"/>
      <c r="G210"/>
      <c r="H210"/>
      <c r="I210" s="19"/>
      <c r="J210" s="19"/>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row>
    <row r="211" spans="1:101" s="25" customFormat="1">
      <c r="A211"/>
      <c r="B211"/>
      <c r="C211"/>
      <c r="D211"/>
      <c r="E211"/>
      <c r="F211"/>
      <c r="G211"/>
      <c r="H211"/>
      <c r="I211" s="19"/>
      <c r="J211" s="19"/>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row>
    <row r="212" spans="1:101" s="25" customFormat="1">
      <c r="A212"/>
      <c r="B212"/>
      <c r="C212"/>
      <c r="D212"/>
      <c r="E212"/>
      <c r="F212"/>
      <c r="G212"/>
      <c r="H212"/>
      <c r="I212" s="19"/>
      <c r="J212" s="19"/>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row>
    <row r="213" spans="1:101" s="25" customFormat="1">
      <c r="A213"/>
      <c r="B213"/>
      <c r="C213"/>
      <c r="D213"/>
      <c r="E213"/>
      <c r="F213"/>
      <c r="G213"/>
      <c r="H213"/>
      <c r="I213" s="19"/>
      <c r="J213" s="19"/>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row>
    <row r="214" spans="1:101" s="25" customFormat="1">
      <c r="A214"/>
      <c r="B214"/>
      <c r="C214"/>
      <c r="D214"/>
      <c r="E214"/>
      <c r="F214"/>
      <c r="G214"/>
      <c r="H214"/>
      <c r="I214" s="19"/>
      <c r="J214" s="19"/>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row>
    <row r="215" spans="1:101" s="25" customFormat="1">
      <c r="A215"/>
      <c r="B215"/>
      <c r="C215"/>
      <c r="D215"/>
      <c r="E215"/>
      <c r="F215"/>
      <c r="G215"/>
      <c r="H215"/>
      <c r="I215" s="19"/>
      <c r="J215" s="19"/>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row>
    <row r="216" spans="1:101" s="25" customFormat="1">
      <c r="A216"/>
      <c r="B216"/>
      <c r="C216"/>
      <c r="D216"/>
      <c r="E216"/>
      <c r="F216"/>
      <c r="G216"/>
      <c r="H216"/>
      <c r="I216" s="19"/>
      <c r="J216" s="19"/>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row>
    <row r="217" spans="1:101" s="25" customFormat="1">
      <c r="A217"/>
      <c r="B217"/>
      <c r="C217"/>
      <c r="D217"/>
      <c r="E217"/>
      <c r="F217"/>
      <c r="G217"/>
      <c r="H217"/>
      <c r="I217" s="19"/>
      <c r="J217" s="19"/>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row>
    <row r="218" spans="1:101" s="25" customFormat="1">
      <c r="A218"/>
      <c r="B218"/>
      <c r="C218"/>
      <c r="D218"/>
      <c r="E218"/>
      <c r="F218"/>
      <c r="G218"/>
      <c r="H218"/>
      <c r="I218" s="19"/>
      <c r="J218" s="19"/>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row>
    <row r="219" spans="1:101" s="25" customFormat="1">
      <c r="A219"/>
      <c r="B219"/>
      <c r="C219"/>
      <c r="D219"/>
      <c r="E219"/>
      <c r="F219"/>
      <c r="G219"/>
      <c r="H219"/>
      <c r="I219" s="19"/>
      <c r="J219" s="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row>
    <row r="220" spans="1:101" s="25" customFormat="1">
      <c r="A220"/>
      <c r="B220"/>
      <c r="C220"/>
      <c r="D220"/>
      <c r="E220"/>
      <c r="F220"/>
      <c r="G220"/>
      <c r="H220"/>
      <c r="I220" s="19"/>
      <c r="J220" s="19"/>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row>
    <row r="221" spans="1:101" s="25" customFormat="1">
      <c r="A221"/>
      <c r="B221"/>
      <c r="C221"/>
      <c r="D221"/>
      <c r="E221"/>
      <c r="F221"/>
      <c r="G221"/>
      <c r="H221"/>
      <c r="I221" s="19"/>
      <c r="J221" s="19"/>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row>
    <row r="222" spans="1:101" s="25" customFormat="1">
      <c r="A222"/>
      <c r="B222"/>
      <c r="C222"/>
      <c r="D222"/>
      <c r="E222"/>
      <c r="F222"/>
      <c r="G222"/>
      <c r="H222"/>
      <c r="I222" s="19"/>
      <c r="J222" s="19"/>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row>
    <row r="223" spans="1:101" s="25" customFormat="1">
      <c r="A223"/>
      <c r="B223"/>
      <c r="C223"/>
      <c r="D223"/>
      <c r="E223"/>
      <c r="F223"/>
      <c r="G223"/>
      <c r="H223"/>
      <c r="I223" s="19"/>
      <c r="J223" s="19"/>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row>
    <row r="224" spans="1:101" s="25" customFormat="1">
      <c r="A224"/>
      <c r="B224"/>
      <c r="C224"/>
      <c r="D224"/>
      <c r="E224"/>
      <c r="F224"/>
      <c r="G224"/>
      <c r="H224"/>
      <c r="I224" s="19"/>
      <c r="J224" s="19"/>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row>
    <row r="225" spans="1:101" s="25" customFormat="1">
      <c r="A225"/>
      <c r="B225"/>
      <c r="C225"/>
      <c r="D225"/>
      <c r="E225"/>
      <c r="F225"/>
      <c r="G225"/>
      <c r="H225"/>
      <c r="I225" s="19"/>
      <c r="J225" s="19"/>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row>
    <row r="226" spans="1:101" s="25" customFormat="1">
      <c r="A226"/>
      <c r="B226"/>
      <c r="C226"/>
      <c r="D226"/>
      <c r="E226"/>
      <c r="F226"/>
      <c r="G226"/>
      <c r="H226"/>
      <c r="I226" s="19"/>
      <c r="J226" s="19"/>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row>
    <row r="227" spans="1:101" s="25" customFormat="1">
      <c r="A227"/>
      <c r="B227"/>
      <c r="C227"/>
      <c r="D227"/>
      <c r="E227"/>
      <c r="F227"/>
      <c r="G227"/>
      <c r="H227"/>
      <c r="I227" s="19"/>
      <c r="J227" s="19"/>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row>
    <row r="228" spans="1:101" s="25" customFormat="1">
      <c r="A228"/>
      <c r="B228"/>
      <c r="C228"/>
      <c r="D228"/>
      <c r="E228"/>
      <c r="F228"/>
      <c r="G228"/>
      <c r="H228"/>
      <c r="I228" s="19"/>
      <c r="J228" s="19"/>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row>
    <row r="229" spans="1:101" s="25" customFormat="1">
      <c r="A229"/>
      <c r="B229"/>
      <c r="C229"/>
      <c r="D229"/>
      <c r="E229"/>
      <c r="F229"/>
      <c r="G229"/>
      <c r="H229"/>
      <c r="I229" s="19"/>
      <c r="J229" s="1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row>
    <row r="230" spans="1:101" s="25" customFormat="1">
      <c r="A230"/>
      <c r="B230"/>
      <c r="C230"/>
      <c r="D230"/>
      <c r="E230"/>
      <c r="F230"/>
      <c r="G230"/>
      <c r="H230"/>
      <c r="I230" s="19"/>
      <c r="J230" s="19"/>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row>
    <row r="231" spans="1:101" s="25" customFormat="1">
      <c r="A231"/>
      <c r="B231"/>
      <c r="C231"/>
      <c r="D231"/>
      <c r="E231"/>
      <c r="F231"/>
      <c r="G231"/>
      <c r="H231"/>
      <c r="I231" s="19"/>
      <c r="J231" s="19"/>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row>
    <row r="232" spans="1:101" s="25" customFormat="1">
      <c r="A232"/>
      <c r="B232"/>
      <c r="C232"/>
      <c r="D232"/>
      <c r="E232"/>
      <c r="F232"/>
      <c r="G232"/>
      <c r="H232"/>
      <c r="I232" s="19"/>
      <c r="J232" s="19"/>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row>
    <row r="233" spans="1:101" s="25" customFormat="1">
      <c r="A233"/>
      <c r="B233"/>
      <c r="C233"/>
      <c r="D233"/>
      <c r="E233"/>
      <c r="F233"/>
      <c r="G233"/>
      <c r="H233"/>
      <c r="I233" s="19"/>
      <c r="J233" s="19"/>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row>
    <row r="234" spans="1:101" s="25" customFormat="1">
      <c r="A234"/>
      <c r="B234"/>
      <c r="C234"/>
      <c r="D234"/>
      <c r="E234"/>
      <c r="F234"/>
      <c r="G234"/>
      <c r="H234"/>
      <c r="I234" s="19"/>
      <c r="J234" s="19"/>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row>
    <row r="235" spans="1:101" s="25" customFormat="1">
      <c r="A235"/>
      <c r="B235"/>
      <c r="C235"/>
      <c r="D235"/>
      <c r="E235"/>
      <c r="F235"/>
      <c r="G235"/>
      <c r="H235"/>
      <c r="I235" s="19"/>
      <c r="J235" s="19"/>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row>
    <row r="236" spans="1:101" s="25" customFormat="1">
      <c r="A236"/>
      <c r="B236"/>
      <c r="C236"/>
      <c r="D236"/>
      <c r="E236"/>
      <c r="F236"/>
      <c r="G236"/>
      <c r="H236"/>
      <c r="I236" s="19"/>
      <c r="J236" s="19"/>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row>
    <row r="237" spans="1:101" s="25" customFormat="1">
      <c r="A237"/>
      <c r="B237"/>
      <c r="C237"/>
      <c r="D237"/>
      <c r="E237"/>
      <c r="F237"/>
      <c r="G237"/>
      <c r="H237"/>
      <c r="I237" s="19"/>
      <c r="J237" s="19"/>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row>
    <row r="238" spans="1:101" s="25" customFormat="1">
      <c r="A238"/>
      <c r="B238"/>
      <c r="C238"/>
      <c r="D238"/>
      <c r="E238"/>
      <c r="F238"/>
      <c r="G238"/>
      <c r="H238"/>
      <c r="I238" s="19"/>
      <c r="J238" s="19"/>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row>
    <row r="239" spans="1:101" s="25" customFormat="1">
      <c r="A239"/>
      <c r="B239"/>
      <c r="C239"/>
      <c r="D239"/>
      <c r="E239"/>
      <c r="F239"/>
      <c r="G239"/>
      <c r="H239"/>
      <c r="I239" s="19"/>
      <c r="J239" s="1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row>
    <row r="240" spans="1:101" s="25" customFormat="1">
      <c r="A240"/>
      <c r="B240"/>
      <c r="C240"/>
      <c r="D240"/>
      <c r="E240"/>
      <c r="F240"/>
      <c r="G240"/>
      <c r="H240"/>
      <c r="I240" s="19"/>
      <c r="J240" s="19"/>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row>
    <row r="241" spans="1:101" s="25" customFormat="1">
      <c r="A241"/>
      <c r="B241"/>
      <c r="C241"/>
      <c r="D241"/>
      <c r="E241"/>
      <c r="F241"/>
      <c r="G241"/>
      <c r="H241"/>
      <c r="I241" s="19"/>
      <c r="J241" s="19"/>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row>
    <row r="242" spans="1:101" s="25" customFormat="1">
      <c r="A242"/>
      <c r="B242"/>
      <c r="C242"/>
      <c r="D242"/>
      <c r="E242"/>
      <c r="F242"/>
      <c r="G242"/>
      <c r="H242"/>
      <c r="I242" s="19"/>
      <c r="J242" s="19"/>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row>
    <row r="243" spans="1:101" s="25" customFormat="1">
      <c r="A243"/>
      <c r="B243"/>
      <c r="C243"/>
      <c r="D243"/>
      <c r="E243"/>
      <c r="F243"/>
      <c r="G243"/>
      <c r="H243"/>
      <c r="I243" s="19"/>
      <c r="J243" s="19"/>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row>
    <row r="244" spans="1:101" s="25" customFormat="1">
      <c r="A244"/>
      <c r="B244"/>
      <c r="C244"/>
      <c r="D244"/>
      <c r="E244"/>
      <c r="F244"/>
      <c r="G244"/>
      <c r="H244"/>
      <c r="I244" s="19"/>
      <c r="J244" s="19"/>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row>
    <row r="245" spans="1:101" s="25" customFormat="1">
      <c r="A245"/>
      <c r="B245"/>
      <c r="C245"/>
      <c r="D245"/>
      <c r="E245"/>
      <c r="F245"/>
      <c r="G245"/>
      <c r="H245"/>
      <c r="I245" s="19"/>
      <c r="J245" s="19"/>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row>
    <row r="246" spans="1:101" s="25" customFormat="1">
      <c r="A246"/>
      <c r="B246"/>
      <c r="C246"/>
      <c r="D246"/>
      <c r="E246"/>
      <c r="F246"/>
      <c r="G246"/>
      <c r="H246"/>
      <c r="I246" s="19"/>
      <c r="J246" s="19"/>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row>
    <row r="247" spans="1:101" s="25" customFormat="1">
      <c r="A247"/>
      <c r="B247"/>
      <c r="C247"/>
      <c r="D247"/>
      <c r="E247"/>
      <c r="F247"/>
      <c r="G247"/>
      <c r="H247"/>
      <c r="I247" s="19"/>
      <c r="J247" s="19"/>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row>
    <row r="248" spans="1:101" s="25" customFormat="1">
      <c r="A248"/>
      <c r="B248"/>
      <c r="C248"/>
      <c r="D248"/>
      <c r="E248"/>
      <c r="F248"/>
      <c r="G248"/>
      <c r="H248"/>
      <c r="I248" s="19"/>
      <c r="J248" s="19"/>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row>
    <row r="249" spans="1:101" s="25" customFormat="1">
      <c r="A249"/>
      <c r="B249"/>
      <c r="C249"/>
      <c r="D249"/>
      <c r="E249"/>
      <c r="F249"/>
      <c r="G249"/>
      <c r="H249"/>
      <c r="I249" s="19"/>
      <c r="J249" s="1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row>
    <row r="250" spans="1:101" s="25" customFormat="1">
      <c r="A250"/>
      <c r="B250"/>
      <c r="C250"/>
      <c r="D250"/>
      <c r="E250"/>
      <c r="F250"/>
      <c r="G250"/>
      <c r="H250"/>
      <c r="I250" s="19"/>
      <c r="J250" s="19"/>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row>
    <row r="251" spans="1:101" s="25" customFormat="1">
      <c r="A251"/>
      <c r="B251"/>
      <c r="C251"/>
      <c r="D251"/>
      <c r="E251"/>
      <c r="F251"/>
      <c r="G251"/>
      <c r="H251"/>
      <c r="I251" s="19"/>
      <c r="J251" s="19"/>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row>
    <row r="252" spans="1:101" s="25" customFormat="1">
      <c r="A252"/>
      <c r="B252"/>
      <c r="C252"/>
      <c r="D252"/>
      <c r="E252"/>
      <c r="F252"/>
      <c r="G252"/>
      <c r="H252"/>
      <c r="I252" s="19"/>
      <c r="J252" s="19"/>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row>
    <row r="253" spans="1:101" s="25" customFormat="1">
      <c r="A253"/>
      <c r="B253"/>
      <c r="C253"/>
      <c r="D253"/>
      <c r="E253"/>
      <c r="F253"/>
      <c r="G253"/>
      <c r="H253"/>
      <c r="I253" s="19"/>
      <c r="J253" s="19"/>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row>
    <row r="254" spans="1:101" s="25" customFormat="1">
      <c r="A254"/>
      <c r="B254"/>
      <c r="C254"/>
      <c r="D254"/>
      <c r="E254"/>
      <c r="F254"/>
      <c r="G254"/>
      <c r="H254"/>
      <c r="I254" s="19"/>
      <c r="J254" s="19"/>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row>
    <row r="255" spans="1:101" s="25" customFormat="1">
      <c r="A255"/>
      <c r="B255"/>
      <c r="C255"/>
      <c r="D255"/>
      <c r="E255"/>
      <c r="F255"/>
      <c r="G255"/>
      <c r="H255"/>
      <c r="I255" s="19"/>
      <c r="J255" s="19"/>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row>
    <row r="256" spans="1:101" s="25" customFormat="1">
      <c r="A256"/>
      <c r="B256"/>
      <c r="C256"/>
      <c r="D256"/>
      <c r="E256"/>
      <c r="F256"/>
      <c r="G256"/>
      <c r="H256"/>
      <c r="I256" s="19"/>
      <c r="J256" s="19"/>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row>
    <row r="257" spans="1:101" s="25" customFormat="1">
      <c r="A257"/>
      <c r="B257"/>
      <c r="C257"/>
      <c r="D257"/>
      <c r="E257"/>
      <c r="F257"/>
      <c r="G257"/>
      <c r="H257"/>
      <c r="I257" s="19"/>
      <c r="J257" s="19"/>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row>
    <row r="258" spans="1:101" s="25" customFormat="1">
      <c r="A258"/>
      <c r="B258"/>
      <c r="C258"/>
      <c r="D258"/>
      <c r="E258"/>
      <c r="F258"/>
      <c r="G258"/>
      <c r="H258"/>
      <c r="I258" s="19"/>
      <c r="J258" s="19"/>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row>
    <row r="259" spans="1:101" s="25" customFormat="1">
      <c r="A259"/>
      <c r="B259"/>
      <c r="C259"/>
      <c r="D259"/>
      <c r="E259"/>
      <c r="F259"/>
      <c r="G259"/>
      <c r="H259"/>
      <c r="I259" s="19"/>
      <c r="J259" s="1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row>
    <row r="260" spans="1:101" s="25" customFormat="1">
      <c r="A260"/>
      <c r="B260"/>
      <c r="C260"/>
      <c r="D260"/>
      <c r="E260"/>
      <c r="F260"/>
      <c r="G260"/>
      <c r="H260"/>
      <c r="I260" s="19"/>
      <c r="J260" s="19"/>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row>
    <row r="261" spans="1:101" s="25" customFormat="1">
      <c r="A261"/>
      <c r="B261"/>
      <c r="C261"/>
      <c r="D261"/>
      <c r="E261"/>
      <c r="F261"/>
      <c r="G261"/>
      <c r="H261"/>
      <c r="I261" s="19"/>
      <c r="J261" s="19"/>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row>
    <row r="262" spans="1:101" s="25" customFormat="1">
      <c r="A262"/>
      <c r="B262"/>
      <c r="C262"/>
      <c r="D262"/>
      <c r="E262"/>
      <c r="F262"/>
      <c r="G262"/>
      <c r="H262"/>
      <c r="I262" s="19"/>
      <c r="J262" s="19"/>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row>
    <row r="263" spans="1:101" s="25" customFormat="1">
      <c r="A263"/>
      <c r="B263"/>
      <c r="C263"/>
      <c r="D263"/>
      <c r="E263"/>
      <c r="F263"/>
      <c r="G263"/>
      <c r="H263"/>
      <c r="I263" s="19"/>
      <c r="J263" s="19"/>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row>
    <row r="264" spans="1:101" s="25" customFormat="1">
      <c r="A264"/>
      <c r="B264"/>
      <c r="C264"/>
      <c r="D264"/>
      <c r="E264"/>
      <c r="F264"/>
      <c r="G264"/>
      <c r="H264"/>
      <c r="I264" s="19"/>
      <c r="J264" s="19"/>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row>
    <row r="265" spans="1:101" s="25" customFormat="1">
      <c r="A265"/>
      <c r="B265"/>
      <c r="C265"/>
      <c r="D265"/>
      <c r="E265"/>
      <c r="F265"/>
      <c r="G265"/>
      <c r="H265"/>
      <c r="I265" s="19"/>
      <c r="J265" s="19"/>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row>
    <row r="266" spans="1:101" s="25" customFormat="1">
      <c r="A266"/>
      <c r="B266"/>
      <c r="C266"/>
      <c r="D266"/>
      <c r="E266"/>
      <c r="F266"/>
      <c r="G266"/>
      <c r="H266"/>
      <c r="I266" s="19"/>
      <c r="J266" s="19"/>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row>
    <row r="267" spans="1:101" s="25" customFormat="1">
      <c r="A267"/>
      <c r="B267"/>
      <c r="C267"/>
      <c r="D267"/>
      <c r="E267"/>
      <c r="F267"/>
      <c r="G267"/>
      <c r="H267"/>
      <c r="I267" s="19"/>
      <c r="J267" s="19"/>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row>
    <row r="268" spans="1:101" s="25" customFormat="1">
      <c r="A268"/>
      <c r="B268"/>
      <c r="C268"/>
      <c r="D268"/>
      <c r="E268"/>
      <c r="F268"/>
      <c r="G268"/>
      <c r="H268"/>
      <c r="I268" s="19"/>
      <c r="J268" s="19"/>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row>
    <row r="269" spans="1:101" s="25" customFormat="1">
      <c r="A269"/>
      <c r="B269"/>
      <c r="C269"/>
      <c r="D269"/>
      <c r="E269"/>
      <c r="F269"/>
      <c r="G269"/>
      <c r="H269"/>
      <c r="I269" s="19"/>
      <c r="J269" s="1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row>
    <row r="270" spans="1:101" s="25" customFormat="1">
      <c r="A270"/>
      <c r="B270"/>
      <c r="C270"/>
      <c r="D270"/>
      <c r="E270"/>
      <c r="F270"/>
      <c r="G270"/>
      <c r="H270"/>
      <c r="I270" s="19"/>
      <c r="J270" s="19"/>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row>
    <row r="271" spans="1:101" s="25" customFormat="1">
      <c r="A271"/>
      <c r="B271"/>
      <c r="C271"/>
      <c r="D271"/>
      <c r="E271"/>
      <c r="F271"/>
      <c r="G271"/>
      <c r="H271"/>
      <c r="I271" s="19"/>
      <c r="J271" s="19"/>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row>
    <row r="272" spans="1:101" s="25" customFormat="1">
      <c r="A272"/>
      <c r="B272"/>
      <c r="C272"/>
      <c r="D272"/>
      <c r="E272"/>
      <c r="F272"/>
      <c r="G272"/>
      <c r="H272"/>
      <c r="I272" s="19"/>
      <c r="J272" s="19"/>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row>
    <row r="273" spans="1:101" s="25" customFormat="1">
      <c r="A273"/>
      <c r="B273"/>
      <c r="C273"/>
      <c r="D273"/>
      <c r="E273"/>
      <c r="F273"/>
      <c r="G273"/>
      <c r="H273"/>
      <c r="I273" s="19"/>
      <c r="J273" s="19"/>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row>
    <row r="274" spans="1:101" s="25" customFormat="1">
      <c r="A274"/>
      <c r="B274"/>
      <c r="C274"/>
      <c r="D274"/>
      <c r="E274"/>
      <c r="F274"/>
      <c r="G274"/>
      <c r="H274"/>
      <c r="I274" s="19"/>
      <c r="J274" s="19"/>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row>
    <row r="275" spans="1:101" s="25" customFormat="1">
      <c r="A275"/>
      <c r="B275"/>
      <c r="C275"/>
      <c r="D275"/>
      <c r="E275"/>
      <c r="F275"/>
      <c r="G275"/>
      <c r="H275"/>
      <c r="I275" s="19"/>
      <c r="J275" s="19"/>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row>
    <row r="276" spans="1:101" s="25" customFormat="1">
      <c r="A276"/>
      <c r="B276"/>
      <c r="C276"/>
      <c r="D276"/>
      <c r="E276"/>
      <c r="F276"/>
      <c r="G276"/>
      <c r="H276"/>
      <c r="I276" s="19"/>
      <c r="J276" s="19"/>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row>
    <row r="277" spans="1:101" s="25" customFormat="1">
      <c r="A277"/>
      <c r="B277"/>
      <c r="C277"/>
      <c r="D277"/>
      <c r="E277"/>
      <c r="F277"/>
      <c r="G277"/>
      <c r="H277"/>
      <c r="I277" s="19"/>
      <c r="J277" s="19"/>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row>
    <row r="278" spans="1:101" s="25" customFormat="1">
      <c r="A278"/>
      <c r="B278"/>
      <c r="C278"/>
      <c r="D278"/>
      <c r="E278"/>
      <c r="F278"/>
      <c r="G278"/>
      <c r="H278"/>
      <c r="I278" s="19"/>
      <c r="J278" s="19"/>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row>
    <row r="279" spans="1:101" s="25" customFormat="1">
      <c r="A279"/>
      <c r="B279"/>
      <c r="C279"/>
      <c r="D279"/>
      <c r="E279"/>
      <c r="F279"/>
      <c r="G279"/>
      <c r="H279"/>
      <c r="I279" s="19"/>
      <c r="J279" s="1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row>
    <row r="280" spans="1:101" s="25" customFormat="1">
      <c r="A280"/>
      <c r="B280"/>
      <c r="C280"/>
      <c r="D280"/>
      <c r="E280"/>
      <c r="F280"/>
      <c r="G280"/>
      <c r="H280"/>
      <c r="I280" s="19"/>
      <c r="J280" s="19"/>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row>
    <row r="281" spans="1:101" s="25" customFormat="1">
      <c r="A281"/>
      <c r="B281"/>
      <c r="C281"/>
      <c r="D281"/>
      <c r="E281"/>
      <c r="F281"/>
      <c r="G281"/>
      <c r="H281"/>
      <c r="I281" s="19"/>
      <c r="J281" s="19"/>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row>
    <row r="282" spans="1:101" s="25" customFormat="1">
      <c r="A282"/>
      <c r="B282"/>
      <c r="C282"/>
      <c r="D282"/>
      <c r="E282"/>
      <c r="F282"/>
      <c r="G282"/>
      <c r="H282"/>
      <c r="I282" s="19"/>
      <c r="J282" s="19"/>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row>
    <row r="283" spans="1:101" s="25" customFormat="1">
      <c r="A283"/>
      <c r="B283"/>
      <c r="C283"/>
      <c r="D283"/>
      <c r="E283"/>
      <c r="F283"/>
      <c r="G283"/>
      <c r="H283"/>
      <c r="I283" s="19"/>
      <c r="J283" s="19"/>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row>
    <row r="284" spans="1:101" s="25" customFormat="1">
      <c r="A284"/>
      <c r="B284"/>
      <c r="C284"/>
      <c r="D284"/>
      <c r="E284"/>
      <c r="F284"/>
      <c r="G284"/>
      <c r="H284"/>
      <c r="I284" s="19"/>
      <c r="J284" s="19"/>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row>
    <row r="285" spans="1:101" s="25" customFormat="1">
      <c r="A285"/>
      <c r="B285"/>
      <c r="C285"/>
      <c r="D285"/>
      <c r="E285"/>
      <c r="F285"/>
      <c r="G285"/>
      <c r="H285"/>
      <c r="I285" s="19"/>
      <c r="J285" s="19"/>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row>
    <row r="286" spans="1:101" s="25" customFormat="1">
      <c r="A286"/>
      <c r="B286"/>
      <c r="C286"/>
      <c r="D286"/>
      <c r="E286"/>
      <c r="F286"/>
      <c r="G286"/>
      <c r="H286"/>
      <c r="I286" s="19"/>
      <c r="J286" s="19"/>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row>
    <row r="287" spans="1:101" s="25" customFormat="1">
      <c r="A287"/>
      <c r="B287"/>
      <c r="C287"/>
      <c r="D287"/>
      <c r="E287"/>
      <c r="F287"/>
      <c r="G287"/>
      <c r="H287"/>
      <c r="I287" s="19"/>
      <c r="J287" s="19"/>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row>
    <row r="288" spans="1:101" s="25" customFormat="1">
      <c r="A288"/>
      <c r="B288"/>
      <c r="C288"/>
      <c r="D288"/>
      <c r="E288"/>
      <c r="F288"/>
      <c r="G288"/>
      <c r="H288"/>
      <c r="I288" s="19"/>
      <c r="J288" s="19"/>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row>
    <row r="289" spans="1:101" s="25" customFormat="1">
      <c r="A289"/>
      <c r="B289"/>
      <c r="C289"/>
      <c r="D289"/>
      <c r="E289"/>
      <c r="F289"/>
      <c r="G289"/>
      <c r="H289"/>
      <c r="I289" s="19"/>
      <c r="J289" s="1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row>
    <row r="290" spans="1:101" s="25" customFormat="1">
      <c r="A290"/>
      <c r="B290"/>
      <c r="C290"/>
      <c r="D290"/>
      <c r="E290"/>
      <c r="F290"/>
      <c r="G290"/>
      <c r="H290"/>
      <c r="I290" s="19"/>
      <c r="J290" s="19"/>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row>
    <row r="291" spans="1:101" s="25" customFormat="1">
      <c r="A291"/>
      <c r="B291"/>
      <c r="C291"/>
      <c r="D291"/>
      <c r="E291"/>
      <c r="F291"/>
      <c r="G291"/>
      <c r="H291"/>
      <c r="I291" s="19"/>
      <c r="J291" s="19"/>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row>
    <row r="292" spans="1:101" s="25" customFormat="1">
      <c r="A292"/>
      <c r="B292"/>
      <c r="C292"/>
      <c r="D292"/>
      <c r="E292"/>
      <c r="F292"/>
      <c r="G292"/>
      <c r="H292"/>
      <c r="I292" s="19"/>
      <c r="J292" s="19"/>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row>
    <row r="293" spans="1:101" s="25" customFormat="1">
      <c r="A293"/>
      <c r="B293"/>
      <c r="C293"/>
      <c r="D293"/>
      <c r="E293"/>
      <c r="F293"/>
      <c r="G293"/>
      <c r="H293"/>
      <c r="I293" s="19"/>
      <c r="J293" s="19"/>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row>
    <row r="294" spans="1:101" s="25" customFormat="1">
      <c r="A294"/>
      <c r="B294"/>
      <c r="C294"/>
      <c r="D294"/>
      <c r="E294"/>
      <c r="F294"/>
      <c r="G294"/>
      <c r="H294"/>
      <c r="I294" s="19"/>
      <c r="J294" s="19"/>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row>
    <row r="295" spans="1:101" s="25" customFormat="1">
      <c r="A295"/>
      <c r="B295"/>
      <c r="C295"/>
      <c r="D295"/>
      <c r="E295"/>
      <c r="F295"/>
      <c r="G295"/>
      <c r="H295"/>
      <c r="I295" s="19"/>
      <c r="J295" s="19"/>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row>
    <row r="296" spans="1:101" s="25" customFormat="1">
      <c r="A296"/>
      <c r="B296"/>
      <c r="C296"/>
      <c r="D296"/>
      <c r="E296"/>
      <c r="F296"/>
      <c r="G296"/>
      <c r="H296"/>
      <c r="I296" s="19"/>
      <c r="J296" s="19"/>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row>
    <row r="297" spans="1:101" s="25" customFormat="1">
      <c r="A297"/>
      <c r="B297"/>
      <c r="C297"/>
      <c r="D297"/>
      <c r="E297"/>
      <c r="F297"/>
      <c r="G297"/>
      <c r="H297"/>
      <c r="I297" s="19"/>
      <c r="J297" s="19"/>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row>
    <row r="298" spans="1:101" s="25" customFormat="1">
      <c r="A298"/>
      <c r="B298"/>
      <c r="C298"/>
      <c r="D298"/>
      <c r="E298"/>
      <c r="F298"/>
      <c r="G298"/>
      <c r="H298"/>
      <c r="I298" s="19"/>
      <c r="J298" s="19"/>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row>
    <row r="299" spans="1:101" s="25" customFormat="1">
      <c r="A299"/>
      <c r="B299"/>
      <c r="C299"/>
      <c r="D299"/>
      <c r="E299"/>
      <c r="F299"/>
      <c r="G299"/>
      <c r="H299"/>
      <c r="I299" s="19"/>
      <c r="J299" s="1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row>
    <row r="300" spans="1:101" s="25" customFormat="1">
      <c r="A300"/>
      <c r="B300"/>
      <c r="C300"/>
      <c r="D300"/>
      <c r="E300"/>
      <c r="F300"/>
      <c r="G300"/>
      <c r="H300"/>
      <c r="I300" s="19"/>
      <c r="J300" s="19"/>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row>
    <row r="301" spans="1:101" s="25" customFormat="1">
      <c r="A301"/>
      <c r="B301"/>
      <c r="C301"/>
      <c r="D301"/>
      <c r="E301"/>
      <c r="F301"/>
      <c r="G301"/>
      <c r="H301"/>
      <c r="I301" s="19"/>
      <c r="J301" s="19"/>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row>
    <row r="302" spans="1:101" s="25" customFormat="1">
      <c r="A302"/>
      <c r="B302"/>
      <c r="C302"/>
      <c r="D302"/>
      <c r="E302"/>
      <c r="F302"/>
      <c r="G302"/>
      <c r="H302"/>
      <c r="I302" s="19"/>
      <c r="J302" s="19"/>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row>
    <row r="303" spans="1:101" s="25" customFormat="1">
      <c r="A303"/>
      <c r="B303"/>
      <c r="C303"/>
      <c r="D303"/>
      <c r="E303"/>
      <c r="F303"/>
      <c r="G303"/>
      <c r="H303"/>
      <c r="I303" s="19"/>
      <c r="J303" s="19"/>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row>
    <row r="304" spans="1:101" s="25" customFormat="1">
      <c r="A304"/>
      <c r="B304"/>
      <c r="C304"/>
      <c r="D304"/>
      <c r="E304"/>
      <c r="F304"/>
      <c r="G304"/>
      <c r="H304"/>
      <c r="I304" s="19"/>
      <c r="J304" s="19"/>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row>
    <row r="305" spans="1:101" s="25" customFormat="1">
      <c r="A305"/>
      <c r="B305"/>
      <c r="C305"/>
      <c r="D305"/>
      <c r="E305"/>
      <c r="F305"/>
      <c r="G305"/>
      <c r="H305"/>
      <c r="I305" s="19"/>
      <c r="J305" s="19"/>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row>
    <row r="306" spans="1:101" s="25" customFormat="1">
      <c r="A306"/>
      <c r="B306"/>
      <c r="C306"/>
      <c r="D306"/>
      <c r="E306"/>
      <c r="F306"/>
      <c r="G306"/>
      <c r="H306"/>
      <c r="I306" s="19"/>
      <c r="J306" s="19"/>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row>
    <row r="307" spans="1:101" s="25" customFormat="1">
      <c r="A307"/>
      <c r="B307"/>
      <c r="C307"/>
      <c r="D307"/>
      <c r="E307"/>
      <c r="F307"/>
      <c r="G307"/>
      <c r="H307"/>
      <c r="I307" s="19"/>
      <c r="J307" s="19"/>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row>
    <row r="308" spans="1:101" s="25" customFormat="1">
      <c r="A308"/>
      <c r="B308"/>
      <c r="C308"/>
      <c r="D308"/>
      <c r="E308"/>
      <c r="F308"/>
      <c r="G308"/>
      <c r="H308"/>
      <c r="I308" s="19"/>
      <c r="J308" s="19"/>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row>
    <row r="309" spans="1:101" s="25" customFormat="1">
      <c r="A309"/>
      <c r="B309"/>
      <c r="C309"/>
      <c r="D309"/>
      <c r="E309"/>
      <c r="F309"/>
      <c r="G309"/>
      <c r="H309"/>
      <c r="I309" s="19"/>
      <c r="J309" s="1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row>
    <row r="310" spans="1:101" s="25" customFormat="1">
      <c r="A310"/>
      <c r="B310"/>
      <c r="C310"/>
      <c r="D310"/>
      <c r="E310"/>
      <c r="F310"/>
      <c r="G310"/>
      <c r="H310"/>
      <c r="I310" s="19"/>
      <c r="J310" s="19"/>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row>
    <row r="311" spans="1:101" s="25" customFormat="1">
      <c r="A311"/>
      <c r="B311"/>
      <c r="C311"/>
      <c r="D311"/>
      <c r="E311"/>
      <c r="F311"/>
      <c r="G311"/>
      <c r="H311"/>
      <c r="I311" s="19"/>
      <c r="J311" s="19"/>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row>
    <row r="312" spans="1:101" s="25" customFormat="1">
      <c r="A312"/>
      <c r="B312"/>
      <c r="C312"/>
      <c r="D312"/>
      <c r="E312"/>
      <c r="F312"/>
      <c r="G312"/>
      <c r="H312"/>
      <c r="I312" s="19"/>
      <c r="J312" s="19"/>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row>
    <row r="313" spans="1:101" s="25" customFormat="1">
      <c r="A313"/>
      <c r="B313"/>
      <c r="C313"/>
      <c r="D313"/>
      <c r="E313"/>
      <c r="F313"/>
      <c r="G313"/>
      <c r="H313"/>
      <c r="I313" s="19"/>
      <c r="J313" s="19"/>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row>
    <row r="314" spans="1:101" s="25" customFormat="1">
      <c r="A314"/>
      <c r="B314"/>
      <c r="C314"/>
      <c r="D314"/>
      <c r="E314"/>
      <c r="F314"/>
      <c r="G314"/>
      <c r="H314"/>
      <c r="I314" s="19"/>
      <c r="J314" s="19"/>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row>
    <row r="315" spans="1:101" s="25" customFormat="1">
      <c r="A315"/>
      <c r="B315"/>
      <c r="C315"/>
      <c r="D315"/>
      <c r="E315"/>
      <c r="F315"/>
      <c r="G315"/>
      <c r="H315"/>
      <c r="I315" s="19"/>
      <c r="J315" s="19"/>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row>
    <row r="316" spans="1:101" s="25" customFormat="1">
      <c r="A316"/>
      <c r="B316"/>
      <c r="C316"/>
      <c r="D316"/>
      <c r="E316"/>
      <c r="F316"/>
      <c r="G316"/>
      <c r="H316"/>
      <c r="I316" s="19"/>
      <c r="J316" s="19"/>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row>
    <row r="317" spans="1:101" s="25" customFormat="1">
      <c r="A317"/>
      <c r="B317"/>
      <c r="C317"/>
      <c r="D317"/>
      <c r="E317"/>
      <c r="F317"/>
      <c r="G317"/>
      <c r="H317"/>
      <c r="I317" s="19"/>
      <c r="J317" s="19"/>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row>
    <row r="318" spans="1:101" s="25" customFormat="1">
      <c r="A318"/>
      <c r="B318"/>
      <c r="C318"/>
      <c r="D318"/>
      <c r="E318"/>
      <c r="F318"/>
      <c r="G318"/>
      <c r="H318"/>
      <c r="I318" s="19"/>
      <c r="J318" s="19"/>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row>
    <row r="319" spans="1:101" s="25" customFormat="1">
      <c r="A319"/>
      <c r="B319"/>
      <c r="C319"/>
      <c r="D319"/>
      <c r="E319"/>
      <c r="F319"/>
      <c r="G319"/>
      <c r="H319"/>
      <c r="I319" s="19"/>
      <c r="J319" s="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row>
    <row r="320" spans="1:101" s="25" customFormat="1">
      <c r="A320"/>
      <c r="B320"/>
      <c r="C320"/>
      <c r="D320"/>
      <c r="E320"/>
      <c r="F320"/>
      <c r="G320"/>
      <c r="H320"/>
      <c r="I320" s="19"/>
      <c r="J320" s="19"/>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row>
    <row r="321" spans="1:101" s="25" customFormat="1">
      <c r="A321"/>
      <c r="B321"/>
      <c r="C321"/>
      <c r="D321"/>
      <c r="E321"/>
      <c r="F321"/>
      <c r="G321"/>
      <c r="H321"/>
      <c r="I321" s="19"/>
      <c r="J321" s="19"/>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row>
    <row r="322" spans="1:101" s="25" customFormat="1">
      <c r="A322"/>
      <c r="B322"/>
      <c r="C322"/>
      <c r="D322"/>
      <c r="E322"/>
      <c r="F322"/>
      <c r="G322"/>
      <c r="H322"/>
      <c r="I322" s="19"/>
      <c r="J322" s="19"/>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row>
    <row r="323" spans="1:101" s="25" customFormat="1">
      <c r="A323"/>
      <c r="B323"/>
      <c r="C323"/>
      <c r="D323"/>
      <c r="E323"/>
      <c r="F323"/>
      <c r="G323"/>
      <c r="H323"/>
      <c r="I323" s="19"/>
      <c r="J323" s="19"/>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row>
    <row r="324" spans="1:101" s="25" customFormat="1">
      <c r="A324"/>
      <c r="B324"/>
      <c r="C324"/>
      <c r="D324"/>
      <c r="E324"/>
      <c r="F324"/>
      <c r="G324"/>
      <c r="H324"/>
      <c r="I324" s="19"/>
      <c r="J324" s="19"/>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row>
    <row r="325" spans="1:101" s="25" customFormat="1">
      <c r="A325"/>
      <c r="B325"/>
      <c r="C325"/>
      <c r="D325"/>
      <c r="E325"/>
      <c r="F325"/>
      <c r="G325"/>
      <c r="H325"/>
      <c r="I325" s="19"/>
      <c r="J325" s="19"/>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row>
    <row r="326" spans="1:101" s="25" customFormat="1">
      <c r="A326"/>
      <c r="B326"/>
      <c r="C326"/>
      <c r="D326"/>
      <c r="E326"/>
      <c r="F326"/>
      <c r="G326"/>
      <c r="H326"/>
      <c r="I326" s="19"/>
      <c r="J326" s="19"/>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row>
    <row r="327" spans="1:101" s="25" customFormat="1">
      <c r="A327"/>
      <c r="B327"/>
      <c r="C327"/>
      <c r="D327"/>
      <c r="E327"/>
      <c r="F327"/>
      <c r="G327"/>
      <c r="H327"/>
      <c r="I327" s="19"/>
      <c r="J327" s="19"/>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row>
    <row r="328" spans="1:101" s="25" customFormat="1">
      <c r="A328"/>
      <c r="B328"/>
      <c r="C328"/>
      <c r="D328"/>
      <c r="E328"/>
      <c r="F328"/>
      <c r="G328"/>
      <c r="H328"/>
      <c r="I328" s="19"/>
      <c r="J328" s="19"/>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row>
    <row r="329" spans="1:101" s="25" customFormat="1">
      <c r="A329"/>
      <c r="B329"/>
      <c r="C329"/>
      <c r="D329"/>
      <c r="E329"/>
      <c r="F329"/>
      <c r="G329"/>
      <c r="H329"/>
      <c r="I329" s="19"/>
      <c r="J329" s="1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row>
    <row r="330" spans="1:101" s="25" customFormat="1">
      <c r="A330"/>
      <c r="B330"/>
      <c r="C330"/>
      <c r="D330"/>
      <c r="E330"/>
      <c r="F330"/>
      <c r="G330"/>
      <c r="H330"/>
      <c r="I330" s="19"/>
      <c r="J330" s="19"/>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row>
    <row r="331" spans="1:101" s="25" customFormat="1">
      <c r="A331"/>
      <c r="B331"/>
      <c r="C331"/>
      <c r="D331"/>
      <c r="E331"/>
      <c r="F331"/>
      <c r="G331"/>
      <c r="H331"/>
      <c r="I331" s="19"/>
      <c r="J331" s="19"/>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row>
    <row r="332" spans="1:101" s="25" customFormat="1">
      <c r="A332"/>
      <c r="B332"/>
      <c r="C332"/>
      <c r="D332"/>
      <c r="E332"/>
      <c r="F332"/>
      <c r="G332"/>
      <c r="H332"/>
      <c r="I332" s="19"/>
      <c r="J332" s="19"/>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row>
  </sheetData>
  <sheetProtection password="DDA1" sheet="1" objects="1" scenarios="1" selectLockedCells="1"/>
  <mergeCells count="17">
    <mergeCell ref="A19:B19"/>
    <mergeCell ref="D19:E19"/>
    <mergeCell ref="A15:B15"/>
    <mergeCell ref="D15:E15"/>
    <mergeCell ref="A22:E49"/>
    <mergeCell ref="A16:B16"/>
    <mergeCell ref="D16:E16"/>
    <mergeCell ref="A20:B20"/>
    <mergeCell ref="D20:E20"/>
    <mergeCell ref="A17:B17"/>
    <mergeCell ref="D17:E17"/>
    <mergeCell ref="A18:B18"/>
    <mergeCell ref="A8:E8"/>
    <mergeCell ref="A1:D1"/>
    <mergeCell ref="A14:B14"/>
    <mergeCell ref="D14:E14"/>
    <mergeCell ref="D18:E18"/>
  </mergeCells>
  <phoneticPr fontId="57" type="noConversion"/>
  <pageMargins left="0.23622047244094491" right="0.23622047244094491" top="0.35433070866141736" bottom="0.35433070866141736" header="0.31496062992125984" footer="0.31496062992125984"/>
  <pageSetup paperSize="5" scale="50" fitToWidth="0" orientation="landscape" r:id="rId1"/>
  <headerFooter alignWithMargins="0">
    <oddFooter>&amp;LCentre d'expertise clinique en radioprotection&amp;C&amp;A&amp;R&amp;P de &amp;N
Performance des stations de lecture diagnostique en TDM</oddFooter>
  </headerFooter>
  <rowBreaks count="2" manualBreakCount="2">
    <brk id="16" max="4" man="1"/>
    <brk id="19"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zoomScale="85" zoomScaleNormal="85" zoomScalePageLayoutView="47" workbookViewId="0">
      <selection activeCell="I8" sqref="I8"/>
    </sheetView>
  </sheetViews>
  <sheetFormatPr baseColWidth="10" defaultColWidth="8.42578125" defaultRowHeight="15"/>
  <cols>
    <col min="1" max="1" width="30.42578125" style="17" customWidth="1"/>
    <col min="2" max="2" width="32.140625" customWidth="1"/>
    <col min="3" max="3" width="31.28515625" customWidth="1"/>
    <col min="4" max="4" width="27" customWidth="1"/>
    <col min="5" max="5" width="28.140625" customWidth="1"/>
    <col min="6" max="6" width="27" customWidth="1"/>
    <col min="7" max="7" width="24.85546875" customWidth="1"/>
    <col min="8" max="8" width="25.85546875" customWidth="1"/>
    <col min="9" max="9" width="22.5703125" customWidth="1"/>
    <col min="11" max="11" width="8.28515625" customWidth="1"/>
    <col min="12" max="12" width="8.42578125" hidden="1" customWidth="1"/>
    <col min="13" max="13" width="14" hidden="1" customWidth="1"/>
    <col min="14" max="16" width="0" hidden="1" customWidth="1"/>
  </cols>
  <sheetData>
    <row r="1" spans="1:16" s="42" customFormat="1" ht="37.5" customHeight="1">
      <c r="A1" s="431" t="s">
        <v>212</v>
      </c>
      <c r="B1" s="432"/>
      <c r="C1" s="432"/>
      <c r="D1" s="432"/>
      <c r="E1" s="432"/>
      <c r="F1" s="432"/>
      <c r="G1" s="432"/>
    </row>
    <row r="2" spans="1:16" ht="15.75" customHeight="1">
      <c r="A2" s="48"/>
      <c r="B2" s="49"/>
      <c r="C2" s="49"/>
      <c r="D2" s="49"/>
      <c r="E2" s="49"/>
      <c r="F2" s="49"/>
      <c r="G2" s="49"/>
      <c r="N2" s="18" t="s">
        <v>17</v>
      </c>
      <c r="O2" s="18"/>
      <c r="P2" s="18"/>
    </row>
    <row r="3" spans="1:16" s="49" customFormat="1" ht="29.25" customHeight="1">
      <c r="A3" s="50" t="s">
        <v>158</v>
      </c>
      <c r="B3" s="433"/>
      <c r="C3" s="434"/>
      <c r="D3" s="50" t="s">
        <v>159</v>
      </c>
      <c r="E3" s="435"/>
      <c r="F3" s="436"/>
      <c r="G3" s="436"/>
      <c r="N3" s="158"/>
      <c r="O3" s="158"/>
      <c r="P3" s="158"/>
    </row>
    <row r="4" spans="1:16" ht="15.75" customHeight="1">
      <c r="A4" s="51"/>
      <c r="B4" s="51"/>
      <c r="C4" s="51"/>
      <c r="D4" s="51"/>
      <c r="E4" s="49"/>
      <c r="F4" s="49"/>
      <c r="G4" s="49"/>
      <c r="N4" s="18"/>
      <c r="O4" s="18"/>
      <c r="P4" s="18"/>
    </row>
    <row r="5" spans="1:16" s="42" customFormat="1" ht="33.75" customHeight="1">
      <c r="A5" s="423" t="s">
        <v>22</v>
      </c>
      <c r="B5" s="424"/>
      <c r="C5" s="424"/>
      <c r="D5" s="424"/>
      <c r="E5" s="424"/>
      <c r="F5" s="424"/>
      <c r="G5" s="424"/>
      <c r="N5" s="160"/>
      <c r="O5" s="160"/>
      <c r="P5" s="160"/>
    </row>
    <row r="6" spans="1:16" ht="12" customHeight="1">
      <c r="A6" s="48"/>
      <c r="B6" s="49"/>
      <c r="C6" s="49"/>
      <c r="D6" s="51"/>
      <c r="E6" s="49"/>
      <c r="F6" s="49"/>
      <c r="G6" s="49"/>
      <c r="N6" s="18"/>
      <c r="O6" s="18"/>
      <c r="P6" s="18"/>
    </row>
    <row r="7" spans="1:16" s="49" customFormat="1" ht="40.5" customHeight="1">
      <c r="A7" s="429" t="s">
        <v>114</v>
      </c>
      <c r="B7" s="429"/>
      <c r="C7" s="429" t="s">
        <v>113</v>
      </c>
      <c r="D7" s="429"/>
      <c r="E7" s="429" t="s">
        <v>111</v>
      </c>
      <c r="F7" s="429"/>
      <c r="G7" s="155" t="s">
        <v>112</v>
      </c>
      <c r="N7" s="158"/>
      <c r="O7" s="158"/>
      <c r="P7" s="158"/>
    </row>
    <row r="8" spans="1:16" s="181" customFormat="1" ht="32.25" customHeight="1">
      <c r="A8" s="430"/>
      <c r="B8" s="430"/>
      <c r="C8" s="430"/>
      <c r="D8" s="430"/>
      <c r="E8" s="428"/>
      <c r="F8" s="428"/>
      <c r="G8" s="377"/>
      <c r="N8" s="182"/>
      <c r="O8" s="182"/>
      <c r="P8" s="182"/>
    </row>
    <row r="9" spans="1:16" ht="17.25" customHeight="1">
      <c r="A9" s="51"/>
      <c r="B9" s="51"/>
      <c r="C9" s="51"/>
      <c r="D9" s="51"/>
      <c r="E9" s="51"/>
      <c r="F9" s="51"/>
      <c r="G9" s="51"/>
      <c r="N9" s="18"/>
      <c r="O9" s="18"/>
      <c r="P9" s="18"/>
    </row>
    <row r="10" spans="1:16" s="42" customFormat="1" ht="27" customHeight="1">
      <c r="A10" s="423" t="s">
        <v>213</v>
      </c>
      <c r="B10" s="424"/>
      <c r="C10" s="424"/>
      <c r="D10" s="424"/>
      <c r="E10" s="424"/>
      <c r="F10" s="424"/>
      <c r="G10" s="424"/>
      <c r="M10" s="161" t="s">
        <v>172</v>
      </c>
    </row>
    <row r="11" spans="1:16">
      <c r="A11" s="48"/>
      <c r="B11" s="49"/>
      <c r="C11" s="49"/>
      <c r="D11" s="49"/>
      <c r="E11" s="49"/>
      <c r="F11" s="49"/>
      <c r="G11" s="49"/>
      <c r="M11" s="148" t="s">
        <v>171</v>
      </c>
    </row>
    <row r="12" spans="1:16" s="49" customFormat="1" ht="33.950000000000003" customHeight="1">
      <c r="A12" s="425" t="s">
        <v>21</v>
      </c>
      <c r="B12" s="420"/>
      <c r="C12" s="52" t="s">
        <v>40</v>
      </c>
      <c r="D12" s="52" t="s">
        <v>110</v>
      </c>
      <c r="E12" s="52" t="s">
        <v>41</v>
      </c>
      <c r="F12" s="52" t="s">
        <v>109</v>
      </c>
      <c r="G12" s="52" t="s">
        <v>42</v>
      </c>
    </row>
    <row r="13" spans="1:16" s="49" customFormat="1" ht="33.950000000000003" customHeight="1">
      <c r="A13" s="418" t="s">
        <v>107</v>
      </c>
      <c r="B13" s="420"/>
      <c r="C13" s="53"/>
      <c r="D13" s="53"/>
      <c r="E13" s="53"/>
      <c r="F13" s="53"/>
      <c r="G13" s="54"/>
    </row>
    <row r="14" spans="1:16" s="49" customFormat="1" ht="41.25" customHeight="1">
      <c r="A14" s="427" t="s">
        <v>2</v>
      </c>
      <c r="B14" s="426"/>
      <c r="C14" s="53"/>
      <c r="D14" s="53"/>
      <c r="E14" s="53"/>
      <c r="F14" s="53"/>
      <c r="G14" s="54"/>
    </row>
    <row r="15" spans="1:16" s="49" customFormat="1" ht="33.950000000000003" customHeight="1">
      <c r="A15" s="418" t="s">
        <v>170</v>
      </c>
      <c r="B15" s="420"/>
      <c r="C15" s="53"/>
      <c r="D15" s="53"/>
      <c r="E15" s="53"/>
      <c r="F15" s="53"/>
      <c r="G15" s="54"/>
    </row>
    <row r="16" spans="1:16" s="49" customFormat="1" ht="33.950000000000003" customHeight="1">
      <c r="A16" s="418" t="s">
        <v>18</v>
      </c>
      <c r="B16" s="420"/>
      <c r="C16" s="53"/>
      <c r="D16" s="53"/>
      <c r="E16" s="53"/>
      <c r="F16" s="53"/>
      <c r="G16" s="54"/>
    </row>
    <row r="17" spans="1:7" s="49" customFormat="1" ht="33.950000000000003" customHeight="1">
      <c r="A17" s="418" t="s">
        <v>19</v>
      </c>
      <c r="B17" s="420"/>
      <c r="C17" s="386"/>
      <c r="D17" s="386"/>
      <c r="E17" s="53"/>
      <c r="F17" s="54"/>
      <c r="G17" s="54"/>
    </row>
    <row r="18" spans="1:7" s="49" customFormat="1" ht="33.950000000000003" customHeight="1">
      <c r="A18" s="418" t="s">
        <v>160</v>
      </c>
      <c r="B18" s="426"/>
      <c r="C18" s="180"/>
      <c r="D18" s="63"/>
      <c r="E18" s="376"/>
      <c r="F18" s="392"/>
      <c r="G18" s="56"/>
    </row>
    <row r="19" spans="1:7" s="49" customFormat="1" ht="33.950000000000003" customHeight="1">
      <c r="A19" s="421" t="s">
        <v>108</v>
      </c>
      <c r="B19" s="153" t="s">
        <v>214</v>
      </c>
      <c r="C19" s="58"/>
      <c r="D19" s="58"/>
      <c r="E19" s="59"/>
      <c r="F19" s="59"/>
      <c r="G19" s="59"/>
    </row>
    <row r="20" spans="1:7" s="49" customFormat="1" ht="33.950000000000003" customHeight="1">
      <c r="A20" s="422"/>
      <c r="B20" s="154" t="s">
        <v>216</v>
      </c>
      <c r="C20" s="60"/>
      <c r="D20" s="60"/>
      <c r="E20" s="61"/>
      <c r="F20" s="61"/>
      <c r="G20" s="61"/>
    </row>
    <row r="21" spans="1:7" s="49" customFormat="1" ht="20.25" customHeight="1">
      <c r="A21" s="418" t="s">
        <v>20</v>
      </c>
      <c r="B21" s="419"/>
      <c r="C21" s="62"/>
      <c r="D21" s="62"/>
      <c r="E21" s="62"/>
      <c r="F21" s="63"/>
      <c r="G21" s="63"/>
    </row>
    <row r="22" spans="1:7" s="49" customFormat="1" ht="19.5" customHeight="1"/>
    <row r="23" spans="1:7" s="49" customFormat="1" ht="33.950000000000003" customHeight="1">
      <c r="A23" s="425" t="s">
        <v>21</v>
      </c>
      <c r="B23" s="420"/>
      <c r="C23" s="52" t="s">
        <v>139</v>
      </c>
      <c r="D23" s="52" t="s">
        <v>140</v>
      </c>
      <c r="E23" s="52" t="s">
        <v>141</v>
      </c>
      <c r="F23" s="52" t="s">
        <v>142</v>
      </c>
      <c r="G23" s="52" t="s">
        <v>143</v>
      </c>
    </row>
    <row r="24" spans="1:7" s="49" customFormat="1" ht="33.950000000000003" customHeight="1">
      <c r="A24" s="418" t="s">
        <v>107</v>
      </c>
      <c r="B24" s="420"/>
      <c r="C24" s="53"/>
      <c r="D24" s="54"/>
      <c r="E24" s="53"/>
      <c r="F24" s="54"/>
      <c r="G24" s="54"/>
    </row>
    <row r="25" spans="1:7" s="49" customFormat="1" ht="48.75" customHeight="1">
      <c r="A25" s="427" t="s">
        <v>1</v>
      </c>
      <c r="B25" s="426"/>
      <c r="C25" s="53"/>
      <c r="D25" s="54"/>
      <c r="E25" s="53"/>
      <c r="F25" s="54"/>
      <c r="G25" s="54"/>
    </row>
    <row r="26" spans="1:7" s="49" customFormat="1" ht="33.950000000000003" customHeight="1">
      <c r="A26" s="418" t="s">
        <v>170</v>
      </c>
      <c r="B26" s="420"/>
      <c r="C26" s="53"/>
      <c r="D26" s="54"/>
      <c r="E26" s="53"/>
      <c r="F26" s="54"/>
      <c r="G26" s="54"/>
    </row>
    <row r="27" spans="1:7" s="49" customFormat="1" ht="33.950000000000003" customHeight="1">
      <c r="A27" s="418" t="s">
        <v>18</v>
      </c>
      <c r="B27" s="420"/>
      <c r="C27" s="53"/>
      <c r="D27" s="54"/>
      <c r="E27" s="53"/>
      <c r="F27" s="54"/>
      <c r="G27" s="54"/>
    </row>
    <row r="28" spans="1:7" s="49" customFormat="1" ht="33.950000000000003" customHeight="1">
      <c r="A28" s="418" t="s">
        <v>19</v>
      </c>
      <c r="B28" s="420"/>
      <c r="C28" s="53"/>
      <c r="D28" s="54"/>
      <c r="E28" s="53"/>
      <c r="F28" s="54"/>
      <c r="G28" s="54"/>
    </row>
    <row r="29" spans="1:7" s="49" customFormat="1" ht="33.950000000000003" customHeight="1">
      <c r="A29" s="418" t="s">
        <v>160</v>
      </c>
      <c r="B29" s="426"/>
      <c r="C29" s="55"/>
      <c r="D29" s="56"/>
      <c r="E29" s="57"/>
      <c r="F29" s="56"/>
      <c r="G29" s="56"/>
    </row>
    <row r="30" spans="1:7" s="49" customFormat="1" ht="33.950000000000003" customHeight="1">
      <c r="A30" s="421" t="s">
        <v>108</v>
      </c>
      <c r="B30" s="153" t="s">
        <v>214</v>
      </c>
      <c r="C30" s="58"/>
      <c r="D30" s="59"/>
      <c r="E30" s="59"/>
      <c r="F30" s="59"/>
      <c r="G30" s="59"/>
    </row>
    <row r="31" spans="1:7" s="49" customFormat="1" ht="32.25" customHeight="1">
      <c r="A31" s="422"/>
      <c r="B31" s="154" t="s">
        <v>215</v>
      </c>
      <c r="C31" s="60"/>
      <c r="D31" s="61"/>
      <c r="E31" s="61"/>
      <c r="F31" s="61"/>
      <c r="G31" s="61"/>
    </row>
    <row r="32" spans="1:7" s="49" customFormat="1" ht="26.25" customHeight="1">
      <c r="A32" s="418" t="s">
        <v>20</v>
      </c>
      <c r="B32" s="419"/>
      <c r="C32" s="62"/>
      <c r="D32" s="54"/>
      <c r="E32" s="62"/>
      <c r="F32" s="54"/>
      <c r="G32" s="63"/>
    </row>
    <row r="33" spans="1:2" s="49" customFormat="1">
      <c r="A33" s="159"/>
      <c r="B33" s="51"/>
    </row>
  </sheetData>
  <sheetProtection password="DDA1" sheet="1" objects="1" scenarios="1" selectLockedCells="1"/>
  <mergeCells count="29">
    <mergeCell ref="A1:G1"/>
    <mergeCell ref="B3:C3"/>
    <mergeCell ref="A7:B7"/>
    <mergeCell ref="E3:G3"/>
    <mergeCell ref="A8:B8"/>
    <mergeCell ref="A5:G5"/>
    <mergeCell ref="A19:A20"/>
    <mergeCell ref="A14:B14"/>
    <mergeCell ref="A26:B26"/>
    <mergeCell ref="E8:F8"/>
    <mergeCell ref="E7:F7"/>
    <mergeCell ref="C8:D8"/>
    <mergeCell ref="C7:D7"/>
    <mergeCell ref="A32:B32"/>
    <mergeCell ref="A28:B28"/>
    <mergeCell ref="A30:A31"/>
    <mergeCell ref="A10:G10"/>
    <mergeCell ref="A12:B12"/>
    <mergeCell ref="A29:B29"/>
    <mergeCell ref="A25:B25"/>
    <mergeCell ref="A18:B18"/>
    <mergeCell ref="A15:B15"/>
    <mergeCell ref="A23:B23"/>
    <mergeCell ref="A24:B24"/>
    <mergeCell ref="A27:B27"/>
    <mergeCell ref="A13:B13"/>
    <mergeCell ref="A16:B16"/>
    <mergeCell ref="A17:B17"/>
    <mergeCell ref="A21:B21"/>
  </mergeCells>
  <phoneticPr fontId="57" type="noConversion"/>
  <dataValidations count="1">
    <dataValidation type="list" allowBlank="1" showInputMessage="1" showErrorMessage="1" sqref="C26:G26 C15:G15">
      <formula1>$M$10:$M$11</formula1>
    </dataValidation>
  </dataValidations>
  <pageMargins left="0.23622047244094491" right="0.23622047244094491" top="0.35433070866141736" bottom="0.55118110236220474" header="0.31496062992125984" footer="0.31496062992125984"/>
  <pageSetup paperSize="5" scale="85" fitToHeight="0" orientation="landscape" r:id="rId1"/>
  <headerFooter alignWithMargins="0">
    <oddHeader>&amp;R&amp;P de &amp;N</oddHeader>
    <oddFooter>&amp;LOutil de compilation de données développé par le CECR pour le réseau
Gabarit disponible sur www.chus.qc.ca/cecr&amp;C&amp;A&amp;R&amp;P de &amp;N
Performance des stations de lecture diagnostique en TDM</oddFooter>
  </headerFooter>
  <rowBreaks count="1" manualBreakCount="1">
    <brk id="2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3"/>
  <sheetViews>
    <sheetView zoomScale="56" zoomScaleNormal="56" zoomScaleSheetLayoutView="55" workbookViewId="0">
      <selection activeCell="L19" sqref="L19"/>
    </sheetView>
  </sheetViews>
  <sheetFormatPr baseColWidth="10" defaultColWidth="11.42578125" defaultRowHeight="15"/>
  <cols>
    <col min="1" max="1" width="21.85546875" style="186" customWidth="1"/>
    <col min="2" max="2" width="29.140625" style="186" customWidth="1"/>
    <col min="3" max="3" width="29.85546875" style="186" customWidth="1"/>
    <col min="4" max="10" width="29.7109375" style="186" customWidth="1"/>
    <col min="11" max="11" width="30.5703125" style="186" customWidth="1"/>
    <col min="12" max="12" width="44" style="186" customWidth="1"/>
    <col min="13" max="13" width="24" style="186" customWidth="1"/>
    <col min="14" max="14" width="36.140625" style="186" customWidth="1"/>
    <col min="15" max="15" width="41.140625" style="186" customWidth="1"/>
    <col min="16" max="16" width="37.140625" style="186" customWidth="1"/>
    <col min="17" max="17" width="33.85546875" style="186" customWidth="1"/>
    <col min="18" max="16384" width="11.42578125" style="186"/>
  </cols>
  <sheetData>
    <row r="1" spans="1:25" ht="38.25" customHeight="1">
      <c r="A1" s="459" t="s">
        <v>106</v>
      </c>
      <c r="B1" s="460"/>
      <c r="C1" s="460"/>
      <c r="D1" s="460"/>
      <c r="E1" s="185"/>
    </row>
    <row r="2" spans="1:25" ht="18" customHeight="1" thickBot="1"/>
    <row r="3" spans="1:25" s="187" customFormat="1" ht="39" customHeight="1" thickBot="1">
      <c r="A3" s="456" t="s">
        <v>44</v>
      </c>
      <c r="B3" s="457"/>
      <c r="C3" s="457"/>
      <c r="D3" s="458"/>
    </row>
    <row r="4" spans="1:25" s="187" customFormat="1" ht="39" customHeight="1" thickBot="1">
      <c r="A4" s="440" t="s">
        <v>23</v>
      </c>
      <c r="B4" s="441"/>
      <c r="C4" s="454" t="s">
        <v>24</v>
      </c>
      <c r="D4" s="455"/>
    </row>
    <row r="5" spans="1:25" s="187" customFormat="1" ht="39" customHeight="1" thickBot="1">
      <c r="A5" s="442"/>
      <c r="B5" s="443"/>
      <c r="C5" s="189" t="s">
        <v>27</v>
      </c>
      <c r="D5" s="189" t="s">
        <v>28</v>
      </c>
    </row>
    <row r="6" spans="1:25" s="187" customFormat="1" ht="39" customHeight="1" thickBot="1">
      <c r="A6" s="448" t="str">
        <f>IF(Identification!C$17="","",Identification!C$17)</f>
        <v/>
      </c>
      <c r="B6" s="449"/>
      <c r="C6" s="190" t="str">
        <f>IF(Identification!C$19="","",Identification!C$19)</f>
        <v/>
      </c>
      <c r="D6" s="190" t="str">
        <f>IF(Identification!C$20="","",Identification!C$20)</f>
        <v/>
      </c>
      <c r="R6" s="191"/>
      <c r="S6" s="191"/>
      <c r="T6" s="191"/>
    </row>
    <row r="7" spans="1:25" s="187" customFormat="1" ht="39" customHeight="1">
      <c r="A7" s="192"/>
      <c r="B7" s="193"/>
      <c r="C7" s="450" t="s">
        <v>46</v>
      </c>
      <c r="D7" s="451"/>
      <c r="E7" s="451"/>
      <c r="F7" s="451"/>
      <c r="G7" s="451"/>
      <c r="H7" s="451"/>
      <c r="I7" s="451"/>
      <c r="J7" s="452"/>
      <c r="L7" s="194"/>
      <c r="N7" s="194"/>
      <c r="P7" s="194"/>
      <c r="R7" s="195"/>
      <c r="S7" s="195"/>
      <c r="T7" s="195"/>
      <c r="U7" s="194"/>
      <c r="V7" s="194"/>
      <c r="W7" s="194"/>
      <c r="X7" s="194"/>
    </row>
    <row r="8" spans="1:25" s="187" customFormat="1" ht="39" customHeight="1">
      <c r="A8" s="196"/>
      <c r="B8" s="197"/>
      <c r="C8" s="198" t="s">
        <v>54</v>
      </c>
      <c r="D8" s="199" t="s">
        <v>101</v>
      </c>
      <c r="E8" s="200" t="s">
        <v>100</v>
      </c>
      <c r="F8" s="450" t="s">
        <v>102</v>
      </c>
      <c r="G8" s="452"/>
      <c r="H8" s="453" t="s">
        <v>137</v>
      </c>
      <c r="I8" s="453"/>
      <c r="J8" s="198" t="s">
        <v>103</v>
      </c>
      <c r="L8" s="194"/>
      <c r="N8" s="195"/>
      <c r="P8" s="195"/>
      <c r="R8" s="195"/>
      <c r="S8" s="195"/>
      <c r="T8" s="195"/>
      <c r="U8" s="194"/>
      <c r="V8" s="194"/>
      <c r="W8" s="194"/>
      <c r="X8" s="194"/>
    </row>
    <row r="9" spans="1:25" s="187" customFormat="1" ht="39" customHeight="1">
      <c r="A9" s="198" t="s">
        <v>45</v>
      </c>
      <c r="B9" s="198" t="s">
        <v>138</v>
      </c>
      <c r="C9" s="198"/>
      <c r="D9" s="201" t="s">
        <v>56</v>
      </c>
      <c r="E9" s="201" t="s">
        <v>58</v>
      </c>
      <c r="F9" s="202" t="s">
        <v>59</v>
      </c>
      <c r="G9" s="203" t="s">
        <v>60</v>
      </c>
      <c r="H9" s="202" t="s">
        <v>61</v>
      </c>
      <c r="I9" s="203" t="s">
        <v>62</v>
      </c>
      <c r="J9" s="201" t="s">
        <v>55</v>
      </c>
      <c r="L9" s="194"/>
      <c r="N9" s="194"/>
      <c r="P9" s="194"/>
      <c r="R9" s="195"/>
      <c r="S9" s="195"/>
      <c r="T9" s="195"/>
      <c r="U9" s="194"/>
      <c r="V9" s="194"/>
      <c r="W9" s="194"/>
      <c r="X9" s="194"/>
      <c r="Y9" s="194"/>
    </row>
    <row r="10" spans="1:25" s="187" customFormat="1" ht="39" customHeight="1">
      <c r="A10" s="437" t="str">
        <f>IF('Station de lecture 1'!$B$11="","",'Station de lecture 1'!$B$11)</f>
        <v/>
      </c>
      <c r="B10" s="204" t="s">
        <v>76</v>
      </c>
      <c r="C10" s="438" t="str">
        <f>IF('Station de lecture 1'!$D$11="","",'Station de lecture 1'!$D$11)</f>
        <v/>
      </c>
      <c r="D10" s="205" t="str">
        <f>IF('Station de lecture 1'!$I$11="","",'Station de lecture 1'!$I$11)</f>
        <v/>
      </c>
      <c r="E10" s="205" t="str">
        <f>IF('Station de lecture 1'!$N$11="","",'Station de lecture 1'!$N$11)</f>
        <v/>
      </c>
      <c r="F10" s="205" t="str">
        <f>IF('Station de lecture 1'!$S$11="","",'Station de lecture 1'!$S$11)</f>
        <v/>
      </c>
      <c r="G10" s="205" t="str">
        <f>IF('Station de lecture 1'!$X$11="","",'Station de lecture 1'!$X$11)</f>
        <v/>
      </c>
      <c r="H10" s="206" t="str">
        <f>IF('Station de lecture 1'!$J$37="","",IF(AND('Station de lecture 1'!$J$37="Conforme",'Station de lecture 1'!$L$37="Conforme", 'Station de lecture 1'!$N$37="Conforme" ), "Conforme", "Non conforme" ))</f>
        <v/>
      </c>
      <c r="I10" s="206" t="str">
        <f>IF('Station de lecture 1'!$W$37="","",IF(AND('Station de lecture 1'!$W$37="Conforme",'Station de lecture 1'!$Y$37="Conforme", 'Station de lecture 1'!$AA$37="Conforme" ), "Conforme", "Non conforme" ))</f>
        <v/>
      </c>
      <c r="J10" s="206" t="str">
        <f>IF('Station de lecture 1'!$W$63="","", IF(AND( COUNTIF('Station de lecture 1'!$F$63 :'Station de lecture 1'!$V$63,"non" )=0,'Station de lecture 1'!$W$63="Conforme", 'Station de lecture 1'!$X$63="Conforme", 'Station de lecture 1'!$Y$64="Conforme"),"Conforme","Non conforme"))</f>
        <v/>
      </c>
      <c r="L10" s="194"/>
      <c r="P10" s="194"/>
      <c r="R10" s="195"/>
    </row>
    <row r="11" spans="1:25" s="187" customFormat="1" ht="39" customHeight="1">
      <c r="A11" s="437"/>
      <c r="B11" s="207" t="s">
        <v>57</v>
      </c>
      <c r="C11" s="439"/>
      <c r="D11" s="208" t="str">
        <f>IF('Station de lecture 1'!$I$12="","",'Station de lecture 1'!$I$12)</f>
        <v/>
      </c>
      <c r="E11" s="208" t="str">
        <f>IF('Station de lecture 1'!$N$12="","",'Station de lecture 1'!$N$12)</f>
        <v/>
      </c>
      <c r="F11" s="208" t="str">
        <f>IF('Station de lecture 1'!$S$12="","",'Station de lecture 1'!$S$12)</f>
        <v/>
      </c>
      <c r="G11" s="208" t="str">
        <f>IF('Station de lecture 1'!$X$12="","",'Station de lecture 1'!$X$12)</f>
        <v/>
      </c>
      <c r="H11" s="209" t="str">
        <f>IF('Station de lecture 1'!$J$38="","",IF(AND('Station de lecture 1'!$J$38="Conforme",'Station de lecture 1'!$L$38="Conforme", 'Station de lecture 1'!$N$38="Conforme" ), "Conforme", "Non conforme" ))</f>
        <v/>
      </c>
      <c r="I11" s="209" t="str">
        <f>IF('Station de lecture 1'!$W$38="","",IF(AND('Station de lecture 1'!$W$38="Conforme",'Station de lecture 1'!$Y$38="Conforme", 'Station de lecture 1'!$AA$38="Conforme" ), "Conforme", "Non conforme" ))</f>
        <v/>
      </c>
      <c r="J11" s="209" t="str">
        <f>IF('Station de lecture 1'!$W$65="","", IF(AND( COUNTIF('Station de lecture 1'!$F$65 :'Station de lecture 1'!$V$65,"non" )=0,'Station de lecture 1'!$W$65="Conforme", 'Station de lecture 1'!$X$65="Conforme", 'Station de lecture 1'!$Y$64="Conforme"),"Conforme","Non conforme"))</f>
        <v/>
      </c>
    </row>
    <row r="12" spans="1:25" s="187" customFormat="1" ht="39" customHeight="1">
      <c r="A12" s="437" t="str">
        <f>IF('Station de lecture 1'!$B$13="","",'Station de lecture 1'!$B$13)</f>
        <v xml:space="preserve"> </v>
      </c>
      <c r="B12" s="210" t="s">
        <v>76</v>
      </c>
      <c r="C12" s="438" t="str">
        <f>IF('Station de lecture 1'!$D$13="","",'Station de lecture 1'!$D$13)</f>
        <v/>
      </c>
      <c r="D12" s="205" t="str">
        <f>IF('Station de lecture 1'!$I$13="","",'Station de lecture 1'!$I$13)</f>
        <v/>
      </c>
      <c r="E12" s="205" t="str">
        <f>IF('Station de lecture 1'!$N$13="","",'Station de lecture 1'!$N$13)</f>
        <v/>
      </c>
      <c r="F12" s="205" t="str">
        <f>IF('Station de lecture 1'!$S$13="","",'Station de lecture 1'!$S$13)</f>
        <v/>
      </c>
      <c r="G12" s="205" t="str">
        <f>IF('Station de lecture 1'!$X$13="","",'Station de lecture 1'!$X$13)</f>
        <v/>
      </c>
      <c r="H12" s="206" t="str">
        <f>IF('Station de lecture 1'!$J$39="","",IF(AND('Station de lecture 1'!$J$39="Conforme",'Station de lecture 1'!$L$39="Conforme", 'Station de lecture 1'!$N$39="Conforme" ), "Conforme", "Non conforme" ))</f>
        <v/>
      </c>
      <c r="I12" s="206" t="str">
        <f>IF('Station de lecture 1'!$W$39="","",IF(AND('Station de lecture 1'!$W$39="Conforme",'Station de lecture 1'!$Y$39="Conforme", 'Station de lecture 1'!$AA$39="Conforme" ), "Conforme", "Non conforme" ))</f>
        <v/>
      </c>
      <c r="J12" s="206" t="str">
        <f>IF('Station de lecture 1'!$W$67="","", IF(AND( COUNTIF('Station de lecture 1'!$F$67 :'Station de lecture 1'!$V$67,"non" )=0,'Station de lecture 1'!$W$67="Conforme", 'Station de lecture 1'!$X$67="Conforme", 'Station de lecture 1'!$Y$68="Conforme"),"Conforme","Non conforme"))</f>
        <v/>
      </c>
    </row>
    <row r="13" spans="1:25" s="187" customFormat="1" ht="39" customHeight="1">
      <c r="A13" s="437"/>
      <c r="B13" s="207" t="s">
        <v>57</v>
      </c>
      <c r="C13" s="439"/>
      <c r="D13" s="208" t="str">
        <f>IF('Station de lecture 1'!$I$14="","",'Station de lecture 1'!$I$14)</f>
        <v/>
      </c>
      <c r="E13" s="208" t="str">
        <f>IF('Station de lecture 1'!$N$14="","",'Station de lecture 1'!$N$14)</f>
        <v/>
      </c>
      <c r="F13" s="208" t="str">
        <f>IF('Station de lecture 1'!$S$14="","",'Station de lecture 1'!$S$14)</f>
        <v/>
      </c>
      <c r="G13" s="208" t="str">
        <f>IF('Station de lecture 1'!$X$14="","",'Station de lecture 1'!$X$14)</f>
        <v/>
      </c>
      <c r="H13" s="209" t="str">
        <f>IF('Station de lecture 1'!$J$40="","",IF(AND('Station de lecture 1'!$J$40="Conforme",'Station de lecture 1'!$L$40="Conforme", 'Station de lecture 1'!$N$40="Conforme" ), "Conforme", "Non conforme" ))</f>
        <v/>
      </c>
      <c r="I13" s="209" t="str">
        <f>IF('Station de lecture 1'!$W$40="","",IF(AND('Station de lecture 1'!$W$40="Conforme",'Station de lecture 1'!$Y$40="Conforme", 'Station de lecture 1'!$AA$40="Conforme" ), "Conforme", "Non conforme" ))</f>
        <v/>
      </c>
      <c r="J13" s="209" t="str">
        <f>IF('Station de lecture 1'!$W$69="","", IF(AND( COUNTIF('Station de lecture 1'!$F$69 :'Station de lecture 1'!$V$69,"non" )=0,'Station de lecture 1'!$W$69="Conforme", 'Station de lecture 1'!$X$69="Conforme", 'Station de lecture 1'!$Y68="Conforme"),"Conforme","Non conforme"))</f>
        <v/>
      </c>
    </row>
    <row r="14" spans="1:25" s="187" customFormat="1" ht="39" customHeight="1">
      <c r="A14" s="437" t="str">
        <f>IF('Station de lecture 1'!$B$15="","",'Station de lecture 1'!$B$15)</f>
        <v/>
      </c>
      <c r="B14" s="211" t="s">
        <v>76</v>
      </c>
      <c r="C14" s="438" t="str">
        <f>IF('Station de lecture 1'!$D$15="","",'Station de lecture 1'!$D$15)</f>
        <v/>
      </c>
      <c r="D14" s="212" t="str">
        <f>IF('Station de lecture 1'!$I$15="","",'Station de lecture 1'!$I$15)</f>
        <v/>
      </c>
      <c r="E14" s="212" t="str">
        <f>IF('Station de lecture 1'!$N$15="","",'Station de lecture 1'!$N$15)</f>
        <v/>
      </c>
      <c r="F14" s="212" t="str">
        <f>IF('Station de lecture 1'!$S$15="","",'Station de lecture 1'!$S$15)</f>
        <v/>
      </c>
      <c r="G14" s="212" t="str">
        <f>IF('Station de lecture 1'!$X$15="","",'Station de lecture 1'!$X$15)</f>
        <v/>
      </c>
      <c r="H14" s="206" t="str">
        <f>IF('Station de lecture 1'!$J$41="","",IF(AND('Station de lecture 1'!$J$41="Conforme",'Station de lecture 1'!$L$41="Conforme", 'Station de lecture 1'!$N$41="Conforme" ), "Conforme", "Non conforme" ))</f>
        <v/>
      </c>
      <c r="I14" s="213" t="str">
        <f>IF('Station de lecture 1'!$W$41="","",IF(AND('Station de lecture 1'!$W$41="Conforme",'Station de lecture 1'!$Y$41="Conforme", 'Station de lecture 1'!$AA$41="Conforme" ), "Conforme", "Non conforme" ))</f>
        <v/>
      </c>
      <c r="J14" s="213" t="str">
        <f>IF('Station de lecture 1'!W71="","", IF(AND( COUNTIF('Station de lecture 1'!F71 :'Station de lecture 1'!V71,"non" )=0,'Station de lecture 1'!W71="Conforme", 'Station de lecture 1'!X71="Conforme", 'Station de lecture 1'!Y72="Conforme"),"Conforme","Non conforme"))</f>
        <v/>
      </c>
    </row>
    <row r="15" spans="1:25" s="187" customFormat="1" ht="39" customHeight="1">
      <c r="A15" s="437"/>
      <c r="B15" s="214" t="s">
        <v>57</v>
      </c>
      <c r="C15" s="439"/>
      <c r="D15" s="215" t="str">
        <f>IF('Station de lecture 1'!$I$16="","",'Station de lecture 1'!$I$16)</f>
        <v/>
      </c>
      <c r="E15" s="215" t="str">
        <f>IF('Station de lecture 1'!$N$16="","",'Station de lecture 1'!$N$16)</f>
        <v/>
      </c>
      <c r="F15" s="215" t="str">
        <f>IF('Station de lecture 1'!$S$16="","",'Station de lecture 1'!$S$16)</f>
        <v/>
      </c>
      <c r="G15" s="215" t="str">
        <f>IF('Station de lecture 1'!$X$16="","",'Station de lecture 1'!$X$16)</f>
        <v/>
      </c>
      <c r="H15" s="209" t="str">
        <f>IF('Station de lecture 1'!$J$42="","",IF(AND('Station de lecture 1'!$J$42="Conforme",'Station de lecture 1'!$L$42="Conforme", 'Station de lecture 1'!$N$42="Conforme" ), "Conforme", "Non conforme" ))</f>
        <v/>
      </c>
      <c r="I15" s="216" t="str">
        <f>IF('Station de lecture 1'!$W$42="","",IF(AND('Station de lecture 1'!$W$42="Conforme",'Station de lecture 1'!$Y$42="conforme", 'Station de lecture 1'!$AA$42="Conforme" ), "Conforme", "Non Conforme" ))</f>
        <v/>
      </c>
      <c r="J15" s="216" t="str">
        <f>IF('Station de lecture 1'!$W$73="","", IF(AND( COUNTIF('Station de lecture 1'!$F$73 :'Station de lecture 1'!$V$73,"non" )=0,'Station de lecture 1'!$W$73="Conforme", 'Station de lecture 1'!$X$73="Conforme", 'Station de lecture 1'!$Y$72="Conforme"),"Conforme","Non conforme"))</f>
        <v/>
      </c>
    </row>
    <row r="16" spans="1:25" s="187" customFormat="1" ht="39" customHeight="1">
      <c r="A16" s="437" t="str">
        <f>IF('Station de lecture 1'!$B$17="","",'Station de lecture 1'!$B$17)</f>
        <v/>
      </c>
      <c r="B16" s="211" t="s">
        <v>76</v>
      </c>
      <c r="C16" s="438" t="str">
        <f>IF('Station de lecture 1'!$D$17="","",'Station de lecture 1'!$D$17)</f>
        <v/>
      </c>
      <c r="D16" s="212" t="str">
        <f>IF('Station de lecture 1'!$I$17="","",'Station de lecture 1'!$I$17)</f>
        <v/>
      </c>
      <c r="E16" s="212" t="str">
        <f>IF('Station de lecture 1'!$N$17="","",'Station de lecture 1'!$N$17)</f>
        <v/>
      </c>
      <c r="F16" s="212" t="str">
        <f>IF('Station de lecture 1'!$S$17="","",'Station de lecture 1'!$S$17)</f>
        <v/>
      </c>
      <c r="G16" s="212" t="str">
        <f>IF('Station de lecture 1'!$X$17="","",'Station de lecture 1'!$X$17)</f>
        <v/>
      </c>
      <c r="H16" s="206" t="str">
        <f>IF('Station de lecture 1'!$J$43="","",IF(AND('Station de lecture 1'!$J$43="Conforme",'Station de lecture 1'!$L$43="Conforme", 'Station de lecture 1'!$N$43="Conforme" ), "Conforme", "Non conforme" ))</f>
        <v/>
      </c>
      <c r="I16" s="213" t="str">
        <f>IF('Station de lecture 1'!$W$43="","",IF(AND('Station de lecture 1'!$W$43="Conforme",'Station de lecture 1'!$Y$43="Conforme", 'Station de lecture 1'!$AA$43="Conforme" ), "Conforme", "Non conforme" ))</f>
        <v/>
      </c>
      <c r="J16" s="213" t="str">
        <f>IF('Station de lecture 1'!$W$75="","", IF(AND( COUNTIF('Station de lecture 1'!$F$75 :'Station de lecture 1'!$V$75,"non" )=0,'Station de lecture 1'!$W$75="Conforme", 'Station de lecture 1'!$X$75="Conforme", 'Station de lecture 1'!$Y$76="Conforme"),"Conforme","Non conforme"))</f>
        <v/>
      </c>
    </row>
    <row r="17" spans="1:10" s="187" customFormat="1" ht="39" customHeight="1">
      <c r="A17" s="437"/>
      <c r="B17" s="214" t="s">
        <v>57</v>
      </c>
      <c r="C17" s="439"/>
      <c r="D17" s="215" t="str">
        <f>IF('Station de lecture 1'!$I$18="","",'Station de lecture 1'!$I$18)</f>
        <v/>
      </c>
      <c r="E17" s="215" t="str">
        <f>IF('Station de lecture 1'!$N$18="","",'Station de lecture 1'!$N$18)</f>
        <v/>
      </c>
      <c r="F17" s="215" t="str">
        <f>IF('Station de lecture 1'!$S$18="","",'Station de lecture 1'!$S$18)</f>
        <v/>
      </c>
      <c r="G17" s="215" t="str">
        <f>IF('Station de lecture 1'!$X$18="","",'Station de lecture 1'!$X$18)</f>
        <v/>
      </c>
      <c r="H17" s="209" t="str">
        <f>IF('Station de lecture 1'!$J$44="","",IF(AND('Station de lecture 1'!$J$44="Conforme",'Station de lecture 1'!$L$44="Conforme", 'Station de lecture 1'!$N$44="Conforme" ), "Conforme", "Non conforme" ))</f>
        <v/>
      </c>
      <c r="I17" s="216" t="str">
        <f>IF('Station de lecture 1'!$W$44="","",IF(AND('Station de lecture 1'!$W$44="Conforme",'Station de lecture 1'!$Y$44="Conforme", 'Station de lecture 1'!$AA$44="Conforme" ), "Conforme", "Non conforme" ))</f>
        <v/>
      </c>
      <c r="J17" s="216" t="str">
        <f>IF('Station de lecture 1'!$W$77="","", IF(AND( COUNTIF('Station de lecture 1'!$F$77 :'Station de lecture 1'!$V$77,"non" )=0,'Station de lecture 1'!$W$77="Conforme", 'Station de lecture 1'!$X$77="Conforme", 'Station de lecture 1'!$Y$76="Conforme"),"Conforme","Non conforme"))</f>
        <v/>
      </c>
    </row>
    <row r="18" spans="1:10" s="187" customFormat="1" ht="39" customHeight="1">
      <c r="A18" s="437" t="str">
        <f>IF('Station de lecture 1'!$B$19="","",'Station de lecture 1'!$B$19)</f>
        <v/>
      </c>
      <c r="B18" s="211" t="s">
        <v>76</v>
      </c>
      <c r="C18" s="438" t="str">
        <f>IF('Station de lecture 1'!$D$19="","",'Station de lecture 1'!$D$19)</f>
        <v/>
      </c>
      <c r="D18" s="212" t="str">
        <f>IF('Station de lecture 1'!$I$19="","",'Station de lecture 1'!$I$19)</f>
        <v/>
      </c>
      <c r="E18" s="212" t="str">
        <f>IF('Station de lecture 1'!$N$19="","",'Station de lecture 1'!$N$19)</f>
        <v/>
      </c>
      <c r="F18" s="212" t="str">
        <f>IF('Station de lecture 1'!$S$19="","",'Station de lecture 1'!$S$19)</f>
        <v/>
      </c>
      <c r="G18" s="212" t="str">
        <f>IF('Station de lecture 1'!$X$19="","",'Station de lecture 1'!$X$19)</f>
        <v/>
      </c>
      <c r="H18" s="206" t="str">
        <f>IF('Station de lecture 1'!$J$45="","",IF(AND('Station de lecture 1'!$J$45="Conforme",'Station de lecture 1'!$L$45="Conforme", 'Station de lecture 1'!$N$45="Conforme" ), "Conforme", "Non conforme" ))</f>
        <v/>
      </c>
      <c r="I18" s="213" t="str">
        <f>IF('Station de lecture 1'!W45="","",IF(AND('Station de lecture 1'!$W$45="Conforme",'Station de lecture 1'!$Y$45="Conforme", 'Station de lecture 1'!$AA$45="Conforme" ), "Conforme", "Non conforme" ))</f>
        <v/>
      </c>
      <c r="J18" s="213" t="str">
        <f>IF('Station de lecture 1'!$W$79="","", IF(AND( COUNTIF('Station de lecture 1'!$F$79 :'Station de lecture 1'!$V$79,"non" )=0,'Station de lecture 1'!$W$79="Conforme", 'Station de lecture 1'!$X$79="Conforme", 'Station de lecture 1'!$Y$80="Conforme"),"Conforme","Non conforme"))</f>
        <v/>
      </c>
    </row>
    <row r="19" spans="1:10" s="187" customFormat="1" ht="39" customHeight="1">
      <c r="A19" s="437"/>
      <c r="B19" s="214" t="s">
        <v>57</v>
      </c>
      <c r="C19" s="439"/>
      <c r="D19" s="215" t="str">
        <f>IF('Station de lecture 1'!$I$20="","",'Station de lecture 1'!$I$20)</f>
        <v/>
      </c>
      <c r="E19" s="215" t="str">
        <f>IF('Station de lecture 1'!$N$20="","",'Station de lecture 1'!$N$20)</f>
        <v/>
      </c>
      <c r="F19" s="215" t="str">
        <f>IF('Station de lecture 1'!$S$20="","",'Station de lecture 1'!$S$20)</f>
        <v/>
      </c>
      <c r="G19" s="215" t="str">
        <f>IF('Station de lecture 1'!$X$20="","",'Station de lecture 1'!$X$20)</f>
        <v/>
      </c>
      <c r="H19" s="209" t="str">
        <f>IF('Station de lecture 1'!$J$46="","",IF(AND('Station de lecture 1'!$J$46="Conforme",'Station de lecture 1'!$L$46="Conforme", 'Station de lecture 1'!$N$46="Conforme" ), "Conforme", "Non conforme" ))</f>
        <v/>
      </c>
      <c r="I19" s="216" t="str">
        <f>IF('Station de lecture 1'!$W$46="","",IF(AND('Station de lecture 1'!$W$46="Conforme",'Station de lecture 1'!$Y$46="Conforme", 'Station de lecture 1'!$AA$46="Conforme" ), "Conforme", "Non conforme" ))</f>
        <v/>
      </c>
      <c r="J19" s="216" t="str">
        <f>IF('Station de lecture 1'!$W$81="","", IF(AND( COUNTIF('Station de lecture 1'!$F$81 :'Station de lecture 1'!$V$81,"non" )=0,'Station de lecture 1'!$W$81="Conforme", 'Station de lecture 1'!$X$81="Conforme", 'Station de lecture 1'!$Y$80="Conforme"),"Conforme","Non conforme"))</f>
        <v/>
      </c>
    </row>
    <row r="20" spans="1:10" s="187" customFormat="1" ht="39" customHeight="1">
      <c r="A20" s="437" t="str">
        <f>IF('Station de lecture 1'!$B$21="","",'Station de lecture 1'!$B$21)</f>
        <v/>
      </c>
      <c r="B20" s="211" t="s">
        <v>76</v>
      </c>
      <c r="C20" s="438" t="str">
        <f>IF('Station de lecture 1'!$D$21="","",'Station de lecture 1'!$D$21)</f>
        <v/>
      </c>
      <c r="D20" s="212" t="str">
        <f>IF('Station de lecture 1'!$I$21="","",'Station de lecture 1'!$I$21)</f>
        <v/>
      </c>
      <c r="E20" s="212" t="str">
        <f>IF('Station de lecture 1'!$N$21="","",'Station de lecture 1'!$N$21)</f>
        <v/>
      </c>
      <c r="F20" s="212" t="str">
        <f>IF('Station de lecture 1'!$S$21="","",'Station de lecture 1'!$S$21)</f>
        <v/>
      </c>
      <c r="G20" s="212" t="str">
        <f>IF('Station de lecture 1'!$X$21="","",'Station de lecture 1'!$X$21)</f>
        <v/>
      </c>
      <c r="H20" s="206" t="str">
        <f>IF('Station de lecture 1'!$J$47="","",IF(AND('Station de lecture 1'!$J$47="Conforme",'Station de lecture 1'!$L$47="Conforme", 'Station de lecture 1'!$N$47="Conforme" ), "Conforme", "Non conforme" ))</f>
        <v/>
      </c>
      <c r="I20" s="213" t="str">
        <f>IF('Station de lecture 1'!$W$47="","",IF(AND('Station de lecture 1'!$W$47="Conforme",'Station de lecture 1'!$Y$47="Conforme", 'Station de lecture 1'!$AA$47="Conforme" ), "Conforme", "Non conforme" ))</f>
        <v/>
      </c>
      <c r="J20" s="213" t="str">
        <f>IF('Station de lecture 1'!$W$83="","", IF(AND( COUNTIF('Station de lecture 1'!$F$83 :'Station de lecture 1'!$V$83,"non" )=0,'Station de lecture 1'!$W$83="Conforme", 'Station de lecture 1'!$X$83="Conforme", 'Station de lecture 1'!$Y$84="Conforme"),"Conforme","Non conforme"))</f>
        <v/>
      </c>
    </row>
    <row r="21" spans="1:10" s="187" customFormat="1" ht="39" customHeight="1">
      <c r="A21" s="437"/>
      <c r="B21" s="214" t="s">
        <v>57</v>
      </c>
      <c r="C21" s="439"/>
      <c r="D21" s="215" t="str">
        <f>IF('Station de lecture 1'!$I$22="","",'Station de lecture 1'!$I$22)</f>
        <v/>
      </c>
      <c r="E21" s="215" t="str">
        <f>IF('Station de lecture 1'!$N$22="","",'Station de lecture 1'!$N$22)</f>
        <v/>
      </c>
      <c r="F21" s="215" t="str">
        <f>IF('Station de lecture 1'!$S$22="","",'Station de lecture 1'!$S$22)</f>
        <v/>
      </c>
      <c r="G21" s="215" t="str">
        <f>IF('Station de lecture 1'!$X$22="","",'Station de lecture 1'!$X$22)</f>
        <v/>
      </c>
      <c r="H21" s="209" t="str">
        <f>IF('Station de lecture 1'!$J$48="","",IF(AND('Station de lecture 1'!$J$48="Conforme",'Station de lecture 1'!$L$48="Conforme", 'Station de lecture 1'!N48="Conforme" ), "Conforme", "Non conforme" ))</f>
        <v/>
      </c>
      <c r="I21" s="216" t="str">
        <f>IF('Station de lecture 1'!$W$48="","",IF(AND('Station de lecture 1'!$W$48="Conforme",'Station de lecture 1'!$Y$48="Conforme", 'Station de lecture 1'!AA48="Conforme" ), "Conforme", "Non conforme" ))</f>
        <v/>
      </c>
      <c r="J21" s="216" t="str">
        <f>IF('Station de lecture 1'!$W$85="","", IF(AND( COUNTIF('Station de lecture 1'!$F$85 :'Station de lecture 1'!$V$85,"non" )=0,'Station de lecture 1'!$W$85="Conforme", 'Station de lecture 1'!$X$85="Conforme", 'Station de lecture 1'!$Y$84="Conforme"),"Conforme","Non conforme"))</f>
        <v/>
      </c>
    </row>
    <row r="22" spans="1:10" s="187" customFormat="1" ht="39" customHeight="1">
      <c r="A22" s="437" t="str">
        <f>IF('Station de lecture 1'!$B$23="","",'Station de lecture 1'!$B$23)</f>
        <v/>
      </c>
      <c r="B22" s="210" t="s">
        <v>76</v>
      </c>
      <c r="C22" s="438" t="str">
        <f>IF('Station de lecture 1'!$D$23="","",'Station de lecture 1'!$D$23)</f>
        <v/>
      </c>
      <c r="D22" s="205" t="str">
        <f>IF('Station de lecture 1'!$I$23="","",'Station de lecture 1'!$I$23)</f>
        <v/>
      </c>
      <c r="E22" s="205" t="str">
        <f>IF('Station de lecture 1'!$N$23="","",'Station de lecture 1'!$N$23)</f>
        <v/>
      </c>
      <c r="F22" s="205" t="str">
        <f>IF('Station de lecture 1'!$S$23="","",'Station de lecture 1'!$S$23)</f>
        <v/>
      </c>
      <c r="G22" s="205" t="str">
        <f>IF('Station de lecture 1'!$X$23="","",'Station de lecture 1'!$X$23)</f>
        <v/>
      </c>
      <c r="H22" s="206" t="str">
        <f>IF('Station de lecture 1'!$J$49="","",IF(AND('Station de lecture 1'!$J$49="Conforme",'Station de lecture 1'!$L$49="Conforme", 'Station de lecture 1'!$N$49="Conforme" ), "Conforme", "Non conforme" ))</f>
        <v/>
      </c>
      <c r="I22" s="206" t="str">
        <f>IF('Station de lecture 1'!$W$49="","",IF(AND('Station de lecture 1'!$W$49="Conforme",'Station de lecture 1'!$Y$49="Conforme", 'Station de lecture 1'!$AA$49="Conforme" ), "Conforme", "Non conforme" ))</f>
        <v/>
      </c>
      <c r="J22" s="206" t="str">
        <f>IF('Station de lecture 1'!$W$87="","", IF(AND( COUNTIF('Station de lecture 1'!$F$87 :'Station de lecture 1'!$V$87,"non" )=0,'Station de lecture 1'!$W$87="Conforme", 'Station de lecture 1'!$X$87="Conforme", 'Station de lecture 1'!$Y$88="Conforme"),"Conforme","Non conforme"))</f>
        <v/>
      </c>
    </row>
    <row r="23" spans="1:10" s="187" customFormat="1" ht="39" customHeight="1">
      <c r="A23" s="437"/>
      <c r="B23" s="207" t="s">
        <v>57</v>
      </c>
      <c r="C23" s="439"/>
      <c r="D23" s="208" t="str">
        <f>IF('Station de lecture 1'!$I$24="","",'Station de lecture 1'!$I$24)</f>
        <v/>
      </c>
      <c r="E23" s="208" t="str">
        <f>IF('Station de lecture 1'!$N$24="","",'Station de lecture 1'!$N$24)</f>
        <v/>
      </c>
      <c r="F23" s="208" t="str">
        <f>IF('Station de lecture 1'!$S$24="","",'Station de lecture 1'!$S$24)</f>
        <v/>
      </c>
      <c r="G23" s="208" t="str">
        <f>IF('Station de lecture 1'!$X$24="","",'Station de lecture 1'!$X$24)</f>
        <v/>
      </c>
      <c r="H23" s="209" t="str">
        <f>IF('Station de lecture 1'!$J$50="","",IF(AND('Station de lecture 1'!$J$50="Conforme",'Station de lecture 1'!$L$50="Conforme", 'Station de lecture 1'!$N$50="Conforme" ), "Conforme", "Non conforme" ))</f>
        <v/>
      </c>
      <c r="I23" s="209" t="str">
        <f>IF('Station de lecture 1'!$W$50="","",IF(AND('Station de lecture 1'!$W$50="Conforme",'Station de lecture 1'!$Y$50="Conforme", 'Station de lecture 1'!$AA$50="Conforme" ), "Conforme", "Non conforme" ))</f>
        <v/>
      </c>
      <c r="J23" s="209" t="str">
        <f>IF('Station de lecture 1'!$W$89="","", IF(AND( COUNTIF('Station de lecture 1'!$F$89 :'Station de lecture 1'!$V$89,"non" )=0,'Station de lecture 1'!$W$89="Conforme", 'Station de lecture 1'!$X$89="Conforme", 'Station de lecture 1'!$Y$88="Conforme"),"Conforme","Non conforme"))</f>
        <v/>
      </c>
    </row>
    <row r="24" spans="1:10" s="187" customFormat="1" ht="39" customHeight="1">
      <c r="A24" s="437" t="str">
        <f>IF('Station de lecture 1'!$B$25="","",'Station de lecture 1'!$B$25)</f>
        <v/>
      </c>
      <c r="B24" s="210" t="s">
        <v>76</v>
      </c>
      <c r="C24" s="438" t="str">
        <f>IF('Station de lecture 1'!$D$25="","",'Station de lecture 1'!$D$25)</f>
        <v/>
      </c>
      <c r="D24" s="205" t="str">
        <f>IF('Station de lecture 1'!$I$25="","",'Station de lecture 1'!$I$25)</f>
        <v/>
      </c>
      <c r="E24" s="205" t="str">
        <f>IF('Station de lecture 1'!$N$25="","",'Station de lecture 1'!$N$25)</f>
        <v/>
      </c>
      <c r="F24" s="205" t="str">
        <f>IF('Station de lecture 1'!$S$25="","",'Station de lecture 1'!$S$25)</f>
        <v/>
      </c>
      <c r="G24" s="205" t="str">
        <f>IF('Station de lecture 1'!$X$25="","",'Station de lecture 1'!$X$25)</f>
        <v/>
      </c>
      <c r="H24" s="206" t="str">
        <f>IF('Station de lecture 1'!$J$51="","",IF(AND('Station de lecture 1'!$J$51="Conforme",'Station de lecture 1'!$L$51="Conforme", 'Station de lecture 1'!$N$51="Conforme" ), "Conforme", "Non conforme" ))</f>
        <v/>
      </c>
      <c r="I24" s="206" t="str">
        <f>IF('Station de lecture 1'!$W$51="","",IF(AND('Station de lecture 1'!$W$51="Conforme",'Station de lecture 1'!$Y$51="Conforme", 'Station de lecture 1'!$AA$51="Conforme" ), "Conforme", "Non conforme" ))</f>
        <v/>
      </c>
      <c r="J24" s="206" t="str">
        <f>IF('Station de lecture 1'!$W$91="","", IF(AND( COUNTIF('Station de lecture 1'!$F$91 :'Station de lecture 1'!$V$91,"non" )=0,'Station de lecture 1'!$W$91="Conforme", 'Station de lecture 1'!$X$91="Conforme", 'Station de lecture 1'!$Y$92="Conforme"),"Conforme","Non conforme"))</f>
        <v/>
      </c>
    </row>
    <row r="25" spans="1:10" s="187" customFormat="1" ht="39" customHeight="1">
      <c r="A25" s="437"/>
      <c r="B25" s="207" t="s">
        <v>57</v>
      </c>
      <c r="C25" s="439"/>
      <c r="D25" s="208" t="str">
        <f>IF('Station de lecture 1'!$I$26="","",'Station de lecture 1'!$I$26)</f>
        <v/>
      </c>
      <c r="E25" s="208" t="str">
        <f>IF('Station de lecture 1'!$N$26="","",'Station de lecture 1'!$N$26)</f>
        <v/>
      </c>
      <c r="F25" s="208" t="str">
        <f>IF('Station de lecture 1'!$S$26="","",'Station de lecture 1'!$S$26)</f>
        <v/>
      </c>
      <c r="G25" s="208" t="str">
        <f>IF('Station de lecture 1'!$X$26="","",'Station de lecture 1'!$X$26)</f>
        <v/>
      </c>
      <c r="H25" s="209" t="str">
        <f>IF('Station de lecture 1'!$J$52="","",IF(AND('Station de lecture 1'!$J$52="Conforme",'Station de lecture 1'!$L$52="Conforme", 'Station de lecture 1'!$N$52="Conforme" ), "Conforme", "Non conforme" ))</f>
        <v/>
      </c>
      <c r="I25" s="209" t="str">
        <f>IF('Station de lecture 1'!$W$52="","",IF(AND('Station de lecture 1'!$W$52="Conforme",'Station de lecture 1'!$Y$52="Conforme", 'Station de lecture 1'!$AA$52="Conforme" ), "Conforme", "Non conforme" ))</f>
        <v/>
      </c>
      <c r="J25" s="209" t="str">
        <f>IF('Station de lecture 1'!$W$93="","", IF(AND( COUNTIF('Station de lecture 1'!$F$93 :'Station de lecture 1'!$V$93,"non" )=0,'Station de lecture 1'!$W$93="Conforme", 'Station de lecture 1'!$X$93="Conforme", 'Station de lecture 1'!$Y$92="Conforme"),"Conforme","Non conforme"))</f>
        <v/>
      </c>
    </row>
    <row r="26" spans="1:10" s="187" customFormat="1" ht="39" customHeight="1">
      <c r="A26" s="437" t="str">
        <f>IF('Station de lecture 1'!$B$27="","",'Station de lecture 1'!$B$27)</f>
        <v/>
      </c>
      <c r="B26" s="211" t="s">
        <v>76</v>
      </c>
      <c r="C26" s="438" t="str">
        <f>IF('Station de lecture 1'!$D$27="","",'Station de lecture 1'!$D$27)</f>
        <v/>
      </c>
      <c r="D26" s="212" t="str">
        <f>IF('Station de lecture 1'!$I$27="","",'Station de lecture 1'!$I$27)</f>
        <v/>
      </c>
      <c r="E26" s="212" t="str">
        <f>IF('Station de lecture 1'!$N$27="","",'Station de lecture 1'!$N$27)</f>
        <v/>
      </c>
      <c r="F26" s="212" t="str">
        <f>IF('Station de lecture 1'!$S$27="","",'Station de lecture 1'!$S$27)</f>
        <v/>
      </c>
      <c r="G26" s="212" t="str">
        <f>IF('Station de lecture 1'!$X$27="","",'Station de lecture 1'!$X$27)</f>
        <v/>
      </c>
      <c r="H26" s="206" t="str">
        <f>IF('Station de lecture 1'!$J$53="","",IF(AND('Station de lecture 1'!$J$53="Conforme",'Station de lecture 1'!$L$53="Conforme", 'Station de lecture 1'!$N$53="Conforme" ), "Conforme", "Non conforme" ))</f>
        <v/>
      </c>
      <c r="I26" s="213" t="str">
        <f>IF('Station de lecture 1'!$W$53="","",IF(AND('Station de lecture 1'!$W$53="Conforme",'Station de lecture 1'!$Y$53="Conforme", 'Station de lecture 1'!$AA$53="Conforme" ), "Conforme", "Non conforme" ))</f>
        <v/>
      </c>
      <c r="J26" s="213" t="str">
        <f>IF('Station de lecture 1'!$W$95="","", IF(AND( COUNTIF('Station de lecture 1'!$F$95 :'Station de lecture 1'!$V$95,"non" )=0,'Station de lecture 1'!$W$95="Conforme", 'Station de lecture 1'!$X$95="Conforme", 'Station de lecture 1'!$Y$96="Conforme"),"Conforme","Non conforme"))</f>
        <v/>
      </c>
    </row>
    <row r="27" spans="1:10" s="187" customFormat="1" ht="39" customHeight="1">
      <c r="A27" s="437"/>
      <c r="B27" s="214" t="s">
        <v>57</v>
      </c>
      <c r="C27" s="439"/>
      <c r="D27" s="215" t="str">
        <f>IF('Station de lecture 1'!$I$28="","",'Station de lecture 1'!$I$28)</f>
        <v/>
      </c>
      <c r="E27" s="215" t="str">
        <f>IF('Station de lecture 1'!$N$28="","",'Station de lecture 1'!$N$28)</f>
        <v/>
      </c>
      <c r="F27" s="215" t="str">
        <f>IF('Station de lecture 1'!$S$28="","",'Station de lecture 1'!$S$28)</f>
        <v/>
      </c>
      <c r="G27" s="215" t="str">
        <f>IF('Station de lecture 1'!$X$28="","",'Station de lecture 1'!$X$28)</f>
        <v/>
      </c>
      <c r="H27" s="209" t="str">
        <f>IF('Station de lecture 1'!$J$54="","",IF(AND('Station de lecture 1'!$J$54="Conforme",'Station de lecture 1'!$L$54="Conforme", 'Station de lecture 1'!$N$54="Conforme" ), "Conforme", "Non conforme" ))</f>
        <v/>
      </c>
      <c r="I27" s="216" t="str">
        <f>IF('Station de lecture 1'!$W$54="","",IF(AND('Station de lecture 1'!$W$54="Conforme",'Station de lecture 1'!$Y$54="Conforme", 'Station de lecture 1'!$AA$54="Conforme" ), "Conforme", "Non conforme" ))</f>
        <v/>
      </c>
      <c r="J27" s="216" t="str">
        <f>IF('Station de lecture 1'!$W$97="","", IF(AND( COUNTIF('Station de lecture 1'!$F$97 :'Station de lecture 1'!$V$97,"non" )=0,'Station de lecture 1'!$W$97="Conforme", 'Station de lecture 1'!$X$97="Conforme", 'Station de lecture 1'!$Y$96="Conforme"),"Conforme","Non conforme"))</f>
        <v/>
      </c>
    </row>
    <row r="28" spans="1:10" s="187" customFormat="1" ht="39" customHeight="1">
      <c r="A28" s="437" t="str">
        <f>IF('Station de lecture 1'!$B$29="","",'Station de lecture 1'!$B$29)</f>
        <v/>
      </c>
      <c r="B28" s="210" t="s">
        <v>76</v>
      </c>
      <c r="C28" s="438" t="str">
        <f>IF('Station de lecture 1'!$D$29="","",'Station de lecture 1'!$D$29)</f>
        <v/>
      </c>
      <c r="D28" s="205" t="str">
        <f>IF('Station de lecture 1'!$I$29="","",'Station de lecture 1'!$I$29)</f>
        <v/>
      </c>
      <c r="E28" s="205" t="str">
        <f>IF('Station de lecture 1'!$N$29="","",'Station de lecture 1'!$N$29)</f>
        <v/>
      </c>
      <c r="F28" s="205" t="str">
        <f>IF('Station de lecture 1'!$S$29="","",'Station de lecture 1'!$S$29)</f>
        <v/>
      </c>
      <c r="G28" s="205" t="str">
        <f>IF('Station de lecture 1'!$X$29="","",'Station de lecture 1'!$X$29)</f>
        <v/>
      </c>
      <c r="H28" s="206" t="str">
        <f>IF('Station de lecture 1'!$J$55="","",IF(AND('Station de lecture 1'!$J$55="Conforme",'Station de lecture 1'!$L$55="Conforme", 'Station de lecture 1'!$N55="Conforme" ), "Conforme", "Non conforme" ))</f>
        <v/>
      </c>
      <c r="I28" s="206" t="str">
        <f>IF('Station de lecture 1'!$W$55="","",IF(AND('Station de lecture 1'!$W$55="Conforme",'Station de lecture 1'!$Y$55="Conforme", 'Station de lecture 1'!$AA$55="Conforme" ), "Conforme", "Non conforme" ))</f>
        <v/>
      </c>
      <c r="J28" s="206" t="str">
        <f>IF('Station de lecture 1'!$W$99="","", IF(AND( COUNTIF('Station de lecture 1'!$F$99 :'Station de lecture 1'!$V$99,"non" )=0,'Station de lecture 1'!$W$99="Conforme", 'Station de lecture 1'!$X$99="Conforme", 'Station de lecture 1'!$Y$100="Conforme"),"Conforme","Non conforme"))</f>
        <v/>
      </c>
    </row>
    <row r="29" spans="1:10" s="187" customFormat="1" ht="39" customHeight="1">
      <c r="A29" s="437"/>
      <c r="B29" s="207" t="s">
        <v>57</v>
      </c>
      <c r="C29" s="439"/>
      <c r="D29" s="208" t="str">
        <f>IF('Station de lecture 1'!$I$30="","",'Station de lecture 1'!$I$30)</f>
        <v/>
      </c>
      <c r="E29" s="208" t="str">
        <f>IF('Station de lecture 1'!$N$30="","",'Station de lecture 1'!$N$30)</f>
        <v/>
      </c>
      <c r="F29" s="208" t="str">
        <f>IF('Station de lecture 1'!$S$30="","",'Station de lecture 1'!$S$30)</f>
        <v/>
      </c>
      <c r="G29" s="208" t="str">
        <f>IF('Station de lecture 1'!$X$30="","",'Station de lecture 1'!$X$30)</f>
        <v/>
      </c>
      <c r="H29" s="209" t="str">
        <f>IF('Station de lecture 1'!$J$56="","",IF(AND('Station de lecture 1'!$J$56="Conforme",'Station de lecture 1'!$L$56="Conforme", 'Station de lecture 1'!$N$56="Conforme" ), "Conforme", "Non conforme" ))</f>
        <v/>
      </c>
      <c r="I29" s="209" t="str">
        <f>IF('Station de lecture 1'!$W$56="","",IF(AND('Station de lecture 1'!$W$56="Conforme",'Station de lecture 1'!$Y$56="Conforme", 'Station de lecture 1'!$AA$56="Conforme" ), "Conforme", "Non conforme" ))</f>
        <v/>
      </c>
      <c r="J29" s="209" t="str">
        <f>IF('Station de lecture 1'!$W$101="","", IF(AND( COUNTIF('Station de lecture 1'!$F$101 :'Station de lecture 1'!$V$101,"non" )=0,'Station de lecture 1'!$W$101="Conforme", 'Station de lecture 1'!$X$101="Conforme", 'Station de lecture 1'!$Y$100="Conforme"),"Conforme","Non conforme"))</f>
        <v/>
      </c>
    </row>
    <row r="30" spans="1:10" s="187" customFormat="1" ht="39" customHeight="1" thickBot="1"/>
    <row r="31" spans="1:10" s="187" customFormat="1" ht="39" customHeight="1" thickBot="1">
      <c r="A31" s="456" t="s">
        <v>145</v>
      </c>
      <c r="B31" s="457"/>
      <c r="C31" s="457"/>
      <c r="D31" s="458"/>
    </row>
    <row r="32" spans="1:10" s="187" customFormat="1" ht="39" customHeight="1" thickBot="1">
      <c r="A32" s="440" t="s">
        <v>23</v>
      </c>
      <c r="B32" s="441"/>
      <c r="C32" s="454" t="s">
        <v>24</v>
      </c>
      <c r="D32" s="455"/>
    </row>
    <row r="33" spans="1:10" s="187" customFormat="1" ht="39" customHeight="1" thickBot="1">
      <c r="A33" s="442"/>
      <c r="B33" s="443"/>
      <c r="C33" s="189" t="s">
        <v>27</v>
      </c>
      <c r="D33" s="189" t="s">
        <v>28</v>
      </c>
    </row>
    <row r="34" spans="1:10" s="187" customFormat="1" ht="39" customHeight="1" thickBot="1">
      <c r="A34" s="448" t="str">
        <f>IF(Identification!D$17="","",Identification!D$17)</f>
        <v/>
      </c>
      <c r="B34" s="449"/>
      <c r="C34" s="190" t="str">
        <f>IF(Identification!D$19="","",Identification!D$19)</f>
        <v/>
      </c>
      <c r="D34" s="190" t="str">
        <f>IF(Identification!D$20="","",Identification!D$20)</f>
        <v/>
      </c>
    </row>
    <row r="35" spans="1:10" s="187" customFormat="1" ht="39" customHeight="1">
      <c r="A35" s="192"/>
      <c r="B35" s="193"/>
      <c r="C35" s="450" t="s">
        <v>46</v>
      </c>
      <c r="D35" s="451"/>
      <c r="E35" s="451"/>
      <c r="F35" s="451"/>
      <c r="G35" s="451"/>
      <c r="H35" s="451"/>
      <c r="I35" s="451"/>
      <c r="J35" s="452"/>
    </row>
    <row r="36" spans="1:10" s="187" customFormat="1" ht="39" customHeight="1">
      <c r="A36" s="196"/>
      <c r="B36" s="197"/>
      <c r="C36" s="198" t="s">
        <v>54</v>
      </c>
      <c r="D36" s="199" t="s">
        <v>101</v>
      </c>
      <c r="E36" s="200" t="s">
        <v>100</v>
      </c>
      <c r="F36" s="450" t="s">
        <v>102</v>
      </c>
      <c r="G36" s="452"/>
      <c r="H36" s="453" t="s">
        <v>137</v>
      </c>
      <c r="I36" s="453"/>
      <c r="J36" s="198" t="s">
        <v>103</v>
      </c>
    </row>
    <row r="37" spans="1:10" s="187" customFormat="1" ht="39" customHeight="1">
      <c r="A37" s="198" t="s">
        <v>45</v>
      </c>
      <c r="B37" s="198" t="s">
        <v>138</v>
      </c>
      <c r="C37" s="198"/>
      <c r="D37" s="201" t="s">
        <v>56</v>
      </c>
      <c r="E37" s="201" t="s">
        <v>58</v>
      </c>
      <c r="F37" s="202" t="s">
        <v>59</v>
      </c>
      <c r="G37" s="203" t="s">
        <v>60</v>
      </c>
      <c r="H37" s="202" t="s">
        <v>61</v>
      </c>
      <c r="I37" s="203" t="s">
        <v>62</v>
      </c>
      <c r="J37" s="201" t="s">
        <v>55</v>
      </c>
    </row>
    <row r="38" spans="1:10" s="187" customFormat="1" ht="39" customHeight="1">
      <c r="A38" s="437" t="str">
        <f>IF('Station de lecture 2'!$B$11="","",'Station de lecture 2'!$B$11)</f>
        <v/>
      </c>
      <c r="B38" s="204" t="s">
        <v>76</v>
      </c>
      <c r="C38" s="438" t="str">
        <f>IF('Station de lecture 2'!$D$11="","",'Station de lecture 2'!$D$11)</f>
        <v/>
      </c>
      <c r="D38" s="205" t="str">
        <f>IF('Station de lecture 2'!$I$11="","",'Station de lecture 2'!$I$11)</f>
        <v/>
      </c>
      <c r="E38" s="205" t="str">
        <f>IF('Station de lecture 2'!$N$11="","",'Station de lecture 2'!$N$11)</f>
        <v/>
      </c>
      <c r="F38" s="205" t="str">
        <f>IF('Station de lecture 2'!$S$11="","",'Station de lecture 2'!$S$11)</f>
        <v/>
      </c>
      <c r="G38" s="205" t="str">
        <f>IF('Station de lecture 2'!$X$11="","",'Station de lecture 2'!$X$11)</f>
        <v/>
      </c>
      <c r="H38" s="206" t="str">
        <f>IF('Station de lecture 2'!$J37="","",IF(AND('Station de lecture 2'!$J37="Conforme",'Station de lecture 2'!$L37="Conforme", 'Station de lecture 2'!$N37="Conforme" ), "Conforme", "Non conforme" ))</f>
        <v/>
      </c>
      <c r="I38" s="206" t="str">
        <f>IF('Station de lecture 2'!$W37="","",IF(AND('Station de lecture 2'!$W37="Conforme",'Station de lecture 2'!$Y37="Conforme", 'Station de lecture 2'!$AA37="Conforme" ), "Conforme", "Non conforme" ))</f>
        <v/>
      </c>
      <c r="J38" s="206" t="str">
        <f>IF('Station de lecture 2'!$W$63="","", IF(AND( COUNTIF('Station de lecture 2'!$F$63 :'Station de lecture 2'!$V$63,"non" )=0,'Station de lecture 2'!$W$63="Conforme", 'Station de lecture 2'!$X$63="Conforme", 'Station de lecture 2'!$Y$64="Conforme"),"Conforme","Non conforme"))</f>
        <v/>
      </c>
    </row>
    <row r="39" spans="1:10" s="187" customFormat="1" ht="39" customHeight="1">
      <c r="A39" s="437"/>
      <c r="B39" s="207" t="s">
        <v>57</v>
      </c>
      <c r="C39" s="439"/>
      <c r="D39" s="208" t="str">
        <f>IF('Station de lecture 2'!$I$12="","",'Station de lecture 2'!$I$12)</f>
        <v/>
      </c>
      <c r="E39" s="208" t="str">
        <f>IF('Station de lecture 2'!$N$12="","",'Station de lecture 2'!$N$12)</f>
        <v/>
      </c>
      <c r="F39" s="208" t="str">
        <f>IF('Station de lecture 2'!$S$12="","",'Station de lecture 2'!$S$12)</f>
        <v/>
      </c>
      <c r="G39" s="208" t="str">
        <f>IF('Station de lecture 2'!$X$12="","",'Station de lecture 2'!$X$12)</f>
        <v/>
      </c>
      <c r="H39" s="209" t="str">
        <f>IF('Station de lecture 2'!$J38="","",IF(AND('Station de lecture 2'!$J38="Conforme",'Station de lecture 2'!$L38="Conforme", 'Station de lecture 2'!$N38="Conforme" ), "Conforme", "Non conforme" ))</f>
        <v/>
      </c>
      <c r="I39" s="209" t="str">
        <f>IF('Station de lecture 2'!$W38="","",IF(AND('Station de lecture 2'!$W38="Conforme",'Station de lecture 2'!$Y38="Conforme", 'Station de lecture 2'!$AA38="Conforme" ), "Conforme", "Non conforme" ))</f>
        <v/>
      </c>
      <c r="J39" s="209" t="str">
        <f>IF('Station de lecture 2'!$W$65="","", IF(AND( COUNTIF('Station de lecture 2'!$F$65 :'Station de lecture 2'!$V$65,"non" )=0,'Station de lecture 2'!$W$65="Conforme", 'Station de lecture 2'!$X$65="Conforme", 'Station de lecture 2'!$Y$64="Conforme"),"Conforme","Non conforme"))</f>
        <v/>
      </c>
    </row>
    <row r="40" spans="1:10" s="187" customFormat="1" ht="39" customHeight="1">
      <c r="A40" s="437" t="str">
        <f>IF('Station de lecture 2'!$B$13="","",'Station de lecture 2'!$B$13)</f>
        <v/>
      </c>
      <c r="B40" s="210" t="s">
        <v>76</v>
      </c>
      <c r="C40" s="438" t="str">
        <f>IF('Station de lecture 2'!$D$13="","",'Station de lecture 2'!$D$13)</f>
        <v/>
      </c>
      <c r="D40" s="205" t="str">
        <f>IF('Station de lecture 2'!$I$13="","",'Station de lecture 2'!$I$13)</f>
        <v/>
      </c>
      <c r="E40" s="205" t="str">
        <f>IF('Station de lecture 2'!$N$13="","",'Station de lecture 2'!$N$13)</f>
        <v/>
      </c>
      <c r="F40" s="205" t="str">
        <f>IF('Station de lecture 2'!$S$13="","",'Station de lecture 2'!$S$13)</f>
        <v/>
      </c>
      <c r="G40" s="205" t="str">
        <f>IF('Station de lecture 2'!$X$13="","",'Station de lecture 2'!$X$13)</f>
        <v/>
      </c>
      <c r="H40" s="206" t="str">
        <f>IF('Station de lecture 2'!$J39="","",IF(AND('Station de lecture 2'!$J39="Conforme",'Station de lecture 2'!$L39="Conforme", 'Station de lecture 2'!$N39="Conforme" ), "Conforme", "Non conforme" ))</f>
        <v/>
      </c>
      <c r="I40" s="206" t="str">
        <f>IF('Station de lecture 2'!$W39="","",IF(AND('Station de lecture 2'!$W39="Conforme",'Station de lecture 2'!$Y39="Conforme", 'Station de lecture 2'!$AA39="Conforme" ), "Conforme", "Non conforme" ))</f>
        <v/>
      </c>
      <c r="J40" s="206" t="str">
        <f>IF('Station de lecture 2'!$W$67="","", IF(AND( COUNTIF('Station de lecture 2'!$F$67 :'Station de lecture 2'!$V$67,"non" )=0,'Station de lecture 2'!$W$67="Conforme", 'Station de lecture 2'!$X$67="Conforme", 'Station de lecture 2'!$Y$68="Conforme"),"Conforme","Non conforme"))</f>
        <v/>
      </c>
    </row>
    <row r="41" spans="1:10" s="187" customFormat="1" ht="39" customHeight="1">
      <c r="A41" s="437"/>
      <c r="B41" s="207" t="s">
        <v>57</v>
      </c>
      <c r="C41" s="439"/>
      <c r="D41" s="208" t="str">
        <f>IF('Station de lecture 2'!$I$14="","",'Station de lecture 2'!$I$14)</f>
        <v/>
      </c>
      <c r="E41" s="208" t="str">
        <f>IF('Station de lecture 2'!$N$14="","",'Station de lecture 2'!$N$14)</f>
        <v/>
      </c>
      <c r="F41" s="208" t="str">
        <f>IF('Station de lecture 2'!$S$14="","",'Station de lecture 2'!$S$14)</f>
        <v/>
      </c>
      <c r="G41" s="208" t="str">
        <f>IF('Station de lecture 2'!$X$14="","",'Station de lecture 2'!$X$14)</f>
        <v/>
      </c>
      <c r="H41" s="209" t="str">
        <f>IF('Station de lecture 2'!$J40="","",IF(AND('Station de lecture 2'!$J40="Conforme",'Station de lecture 2'!$L40="Conforme", 'Station de lecture 2'!$N40="Conforme" ), "Conforme", "Non conforme" ))</f>
        <v/>
      </c>
      <c r="I41" s="209" t="str">
        <f>IF('Station de lecture 2'!$W40="","",IF(AND('Station de lecture 2'!$W40="Conforme",'Station de lecture 2'!$Y40="Conforme", 'Station de lecture 2'!$AA40="Conforme" ), "Conforme", "Non conforme" ))</f>
        <v/>
      </c>
      <c r="J41" s="209" t="str">
        <f>IF('Station de lecture 2'!$W$69="","", IF(AND( COUNTIF('Station de lecture 2'!$F$69 :'Station de lecture 2'!$V$69,"non" )=0,'Station de lecture 2'!$W$69="Conforme", 'Station de lecture 2'!$X$69="Conforme", 'Station de lecture 2'!$Y68="Conforme"),"Conforme","Non conforme"))</f>
        <v/>
      </c>
    </row>
    <row r="42" spans="1:10" s="187" customFormat="1" ht="39" customHeight="1">
      <c r="A42" s="437" t="str">
        <f>IF('Station de lecture 2'!$B$15="","",'Station de lecture 2'!$B$15)</f>
        <v xml:space="preserve"> </v>
      </c>
      <c r="B42" s="211" t="s">
        <v>76</v>
      </c>
      <c r="C42" s="438" t="str">
        <f>IF('Station de lecture 2'!$D$15="","",'Station de lecture 2'!$D$15)</f>
        <v/>
      </c>
      <c r="D42" s="212" t="str">
        <f>IF('Station de lecture 2'!$I$15="","",'Station de lecture 2'!$I$15)</f>
        <v/>
      </c>
      <c r="E42" s="212" t="str">
        <f>IF('Station de lecture 2'!$N$15="","",'Station de lecture 2'!$N$15)</f>
        <v/>
      </c>
      <c r="F42" s="212" t="str">
        <f>IF('Station de lecture 2'!$S$15="","",'Station de lecture 2'!$S$15)</f>
        <v/>
      </c>
      <c r="G42" s="212" t="str">
        <f>IF('Station de lecture 2'!$X$15="","",'Station de lecture 2'!$X$15)</f>
        <v/>
      </c>
      <c r="H42" s="206" t="str">
        <f>IF('Station de lecture 2'!$J41="","",IF(AND('Station de lecture 2'!$J41="Conforme",'Station de lecture 2'!$L41="Conforme", 'Station de lecture 2'!$N41="Conforme" ), "Conforme", "Non conforme" ))</f>
        <v/>
      </c>
      <c r="I42" s="206" t="str">
        <f>IF('Station de lecture 2'!$W41="","",IF(AND('Station de lecture 2'!$W41="Conforme",'Station de lecture 2'!$Y41="Conforme", 'Station de lecture 2'!$AA41="Conforme" ), "Conforme", "Non conforme" ))</f>
        <v/>
      </c>
      <c r="J42" s="213" t="str">
        <f>IF('Station de lecture 2'!W71="","", IF(AND( COUNTIF('Station de lecture 2'!F71 :'Station de lecture 2'!V71,"non" )=0,'Station de lecture 2'!W71="Conforme", 'Station de lecture 2'!X71="Conforme", 'Station de lecture 2'!Y72="Conforme"),"Conforme","Non conforme"))</f>
        <v/>
      </c>
    </row>
    <row r="43" spans="1:10" s="187" customFormat="1" ht="39" customHeight="1">
      <c r="A43" s="437"/>
      <c r="B43" s="214" t="s">
        <v>57</v>
      </c>
      <c r="C43" s="439"/>
      <c r="D43" s="215" t="str">
        <f>IF('Station de lecture 2'!$I$16="","",'Station de lecture 2'!$I$16)</f>
        <v/>
      </c>
      <c r="E43" s="215" t="str">
        <f>IF('Station de lecture 2'!$N$16="","",'Station de lecture 2'!$N$16)</f>
        <v/>
      </c>
      <c r="F43" s="215" t="str">
        <f>IF('Station de lecture 2'!$S$16="","",'Station de lecture 2'!$S$16)</f>
        <v/>
      </c>
      <c r="G43" s="215" t="str">
        <f>IF('Station de lecture 2'!$X$16="","",'Station de lecture 2'!$X$16)</f>
        <v/>
      </c>
      <c r="H43" s="209" t="str">
        <f>IF('Station de lecture 2'!$J42="","",IF(AND('Station de lecture 2'!$J42="Conforme",'Station de lecture 2'!$L42="Conforme", 'Station de lecture 2'!$N42="Conforme" ), "Conforme", "Non conforme" ))</f>
        <v/>
      </c>
      <c r="I43" s="209" t="str">
        <f>IF('Station de lecture 2'!$W42="","",IF(AND('Station de lecture 2'!$W42="Conforme",'Station de lecture 2'!$Y42="Conforme", 'Station de lecture 2'!$AA42="Conforme" ), "Conforme", "Non conforme" ))</f>
        <v/>
      </c>
      <c r="J43" s="216" t="str">
        <f>IF('Station de lecture 2'!$W$73="","", IF(AND( COUNTIF('Station de lecture 2'!$F$73 :'Station de lecture 2'!$V$73,"non" )=0,'Station de lecture 2'!$W$73="Conforme", 'Station de lecture 2'!$X$73="Conforme", 'Station de lecture 2'!$Y$72="Conforme"),"Conforme","Non conforme"))</f>
        <v/>
      </c>
    </row>
    <row r="44" spans="1:10" s="187" customFormat="1" ht="39" customHeight="1">
      <c r="A44" s="437" t="str">
        <f>IF('Station de lecture 2'!$B$17="","",'Station de lecture 2'!$B$17)</f>
        <v/>
      </c>
      <c r="B44" s="211" t="s">
        <v>76</v>
      </c>
      <c r="C44" s="438" t="str">
        <f>IF('Station de lecture 2'!$D$17="","",'Station de lecture 2'!$D$17)</f>
        <v/>
      </c>
      <c r="D44" s="212" t="str">
        <f>IF('Station de lecture 2'!$I$17="","",'Station de lecture 2'!$I$17)</f>
        <v/>
      </c>
      <c r="E44" s="212" t="str">
        <f>IF('Station de lecture 2'!$N$17="","",'Station de lecture 2'!$N$17)</f>
        <v/>
      </c>
      <c r="F44" s="212" t="str">
        <f>IF('Station de lecture 2'!$S$17="","",'Station de lecture 2'!$S$17)</f>
        <v/>
      </c>
      <c r="G44" s="212" t="str">
        <f>IF('Station de lecture 2'!$X$17="","",'Station de lecture 2'!$X$17)</f>
        <v/>
      </c>
      <c r="H44" s="206" t="str">
        <f>IF('Station de lecture 2'!$J43="","",IF(AND('Station de lecture 2'!$J43="Conforme",'Station de lecture 2'!$L43="Conforme", 'Station de lecture 2'!$N43="Conforme" ), "Conforme", "Non conforme" ))</f>
        <v/>
      </c>
      <c r="I44" s="206" t="str">
        <f>IF('Station de lecture 2'!$W43="","",IF(AND('Station de lecture 2'!$W43="Conforme",'Station de lecture 2'!$Y43="Conforme", 'Station de lecture 2'!$AA43="Conforme" ), "Conforme", "Non conforme" ))</f>
        <v/>
      </c>
      <c r="J44" s="213" t="str">
        <f>IF('Station de lecture 2'!$W$75="","", IF(AND( COUNTIF('Station de lecture 2'!$F$75 :'Station de lecture 2'!$V$75,"non" )=0,'Station de lecture 2'!$W$75="Conforme", 'Station de lecture 2'!$X$75="Conforme", 'Station de lecture 2'!$Y$76="Conforme"),"Conforme","Non conforme"))</f>
        <v/>
      </c>
    </row>
    <row r="45" spans="1:10" s="187" customFormat="1" ht="39" customHeight="1">
      <c r="A45" s="437"/>
      <c r="B45" s="214" t="s">
        <v>57</v>
      </c>
      <c r="C45" s="439"/>
      <c r="D45" s="215" t="str">
        <f>IF('Station de lecture 2'!$I$18="","",'Station de lecture 2'!$I$18)</f>
        <v/>
      </c>
      <c r="E45" s="215" t="str">
        <f>IF('Station de lecture 2'!$N$18="","",'Station de lecture 2'!$N$18)</f>
        <v/>
      </c>
      <c r="F45" s="215" t="str">
        <f>IF('Station de lecture 2'!$S$18="","",'Station de lecture 2'!$S$18)</f>
        <v/>
      </c>
      <c r="G45" s="215" t="str">
        <f>IF('Station de lecture 2'!$X$18="","",'Station de lecture 2'!$X$18)</f>
        <v/>
      </c>
      <c r="H45" s="209" t="str">
        <f>IF('Station de lecture 2'!$J44="","",IF(AND('Station de lecture 2'!$J44="Conforme",'Station de lecture 2'!$L44="Conforme", 'Station de lecture 2'!$N44="Conforme" ), "Conforme", "Non conforme" ))</f>
        <v/>
      </c>
      <c r="I45" s="209" t="str">
        <f>IF('Station de lecture 2'!$W44="","",IF(AND('Station de lecture 2'!$W44="Conforme",'Station de lecture 2'!$Y44="Conforme", 'Station de lecture 2'!$AA44="Conforme" ), "Conforme", "Non conforme" ))</f>
        <v/>
      </c>
      <c r="J45" s="216" t="str">
        <f>IF('Station de lecture 2'!$W$77="","", IF(AND( COUNTIF('Station de lecture 2'!$F$77 :'Station de lecture 2'!$V$77,"non" )=0,'Station de lecture 2'!$W$77="Conforme", 'Station de lecture 2'!$X$77="Conforme", 'Station de lecture 2'!$Y$76="Conforme"),"Conforme","Non conforme"))</f>
        <v/>
      </c>
    </row>
    <row r="46" spans="1:10" s="187" customFormat="1" ht="39" customHeight="1">
      <c r="A46" s="437" t="str">
        <f>IF('Station de lecture 2'!$B$19="","",'Station de lecture 2'!$B$19)</f>
        <v/>
      </c>
      <c r="B46" s="211" t="s">
        <v>76</v>
      </c>
      <c r="C46" s="438" t="str">
        <f>IF('Station de lecture 2'!$D$19="","",'Station de lecture 2'!$D$19)</f>
        <v/>
      </c>
      <c r="D46" s="212" t="str">
        <f>IF('Station de lecture 2'!$I$19="","",'Station de lecture 2'!$I$19)</f>
        <v/>
      </c>
      <c r="E46" s="212" t="str">
        <f>IF('Station de lecture 2'!$N$19="","",'Station de lecture 2'!$N$19)</f>
        <v/>
      </c>
      <c r="F46" s="212" t="str">
        <f>IF('Station de lecture 2'!$S$19="","",'Station de lecture 2'!$S$19)</f>
        <v/>
      </c>
      <c r="G46" s="212" t="str">
        <f>IF('Station de lecture 2'!$X$19="","",'Station de lecture 2'!$X$19)</f>
        <v/>
      </c>
      <c r="H46" s="206" t="str">
        <f>IF('Station de lecture 2'!$J45="","",IF(AND('Station de lecture 2'!$J45="Conforme",'Station de lecture 2'!$L45="Conforme", 'Station de lecture 2'!$N45="Conforme" ), "Conforme", "Non conforme" ))</f>
        <v/>
      </c>
      <c r="I46" s="206" t="str">
        <f>IF('Station de lecture 2'!$W45="","",IF(AND('Station de lecture 2'!$W45="Conforme",'Station de lecture 2'!$Y45="Conforme", 'Station de lecture 2'!$AA45="Conforme" ), "Conforme", "Non conforme" ))</f>
        <v/>
      </c>
      <c r="J46" s="213" t="str">
        <f>IF('Station de lecture 2'!$W$79="","", IF(AND( COUNTIF('Station de lecture 2'!$F$79 :'Station de lecture 2'!$V$79,"non" )=0,'Station de lecture 2'!$W$79="Conforme", 'Station de lecture 2'!$X$79="Conforme", 'Station de lecture 2'!$Y$80="Conforme"),"Conforme","Non conforme"))</f>
        <v/>
      </c>
    </row>
    <row r="47" spans="1:10" s="187" customFormat="1" ht="39" customHeight="1">
      <c r="A47" s="437"/>
      <c r="B47" s="214" t="s">
        <v>57</v>
      </c>
      <c r="C47" s="439"/>
      <c r="D47" s="215" t="str">
        <f>IF('Station de lecture 2'!$I$20="","",'Station de lecture 2'!$I$20)</f>
        <v/>
      </c>
      <c r="E47" s="215" t="str">
        <f>IF('Station de lecture 2'!$N$20="","",'Station de lecture 2'!$N$20)</f>
        <v/>
      </c>
      <c r="F47" s="215" t="str">
        <f>IF('Station de lecture 2'!$S$20="","",'Station de lecture 2'!$S$20)</f>
        <v/>
      </c>
      <c r="G47" s="215" t="str">
        <f>IF('Station de lecture 2'!$X$20="","",'Station de lecture 2'!$X$20)</f>
        <v/>
      </c>
      <c r="H47" s="209" t="str">
        <f>IF('Station de lecture 2'!$J46="","",IF(AND('Station de lecture 2'!$J46="Conforme",'Station de lecture 2'!$L46="Conforme", 'Station de lecture 2'!$N46="Conforme" ), "Conforme", "Non conforme" ))</f>
        <v/>
      </c>
      <c r="I47" s="209" t="str">
        <f>IF('Station de lecture 2'!$W46="","",IF(AND('Station de lecture 2'!$W46="Conforme",'Station de lecture 2'!$Y46="Conforme", 'Station de lecture 2'!$AA46="Conforme" ), "Conforme", "Non conforme" ))</f>
        <v/>
      </c>
      <c r="J47" s="216" t="str">
        <f>IF('Station de lecture 2'!$W$81="","", IF(AND( COUNTIF('Station de lecture 2'!$F$81 :'Station de lecture 2'!$V$81,"non" )=0,'Station de lecture 2'!$W$81="Conforme", 'Station de lecture 2'!$X$81="Conforme", 'Station de lecture 2'!$Y$80="Conforme"),"Conforme","Non conforme"))</f>
        <v/>
      </c>
    </row>
    <row r="48" spans="1:10" s="187" customFormat="1" ht="39" customHeight="1">
      <c r="A48" s="437" t="str">
        <f>IF('Station de lecture 2'!$B$21="","",'Station de lecture 2'!$B$21)</f>
        <v/>
      </c>
      <c r="B48" s="211" t="s">
        <v>76</v>
      </c>
      <c r="C48" s="438" t="str">
        <f>IF('Station de lecture 2'!$D$21="","",'Station de lecture 2'!$D$21)</f>
        <v/>
      </c>
      <c r="D48" s="212" t="str">
        <f>IF('Station de lecture 2'!$I$21="","",'Station de lecture 2'!$I$21)</f>
        <v/>
      </c>
      <c r="E48" s="212" t="str">
        <f>IF('Station de lecture 2'!$N$21="","",'Station de lecture 2'!$N$21)</f>
        <v/>
      </c>
      <c r="F48" s="212" t="str">
        <f>IF('Station de lecture 2'!$S$21="","",'Station de lecture 2'!$S$21)</f>
        <v/>
      </c>
      <c r="G48" s="212" t="str">
        <f>IF('Station de lecture 2'!$X$21="","",'Station de lecture 2'!$X$21)</f>
        <v/>
      </c>
      <c r="H48" s="206" t="str">
        <f>IF('Station de lecture 2'!$J47="","",IF(AND('Station de lecture 2'!$J47="Conforme",'Station de lecture 2'!$L47="Conforme", 'Station de lecture 2'!$N47="Conforme" ), "Conforme", "Non conforme" ))</f>
        <v/>
      </c>
      <c r="I48" s="206" t="str">
        <f>IF('Station de lecture 2'!$W47="","",IF(AND('Station de lecture 2'!$W47="Conforme",'Station de lecture 2'!$Y47="Conforme", 'Station de lecture 2'!$AA47="Conforme" ), "Conforme", "Non conforme" ))</f>
        <v/>
      </c>
      <c r="J48" s="213" t="str">
        <f>IF('Station de lecture 2'!$W$83="","", IF(AND( COUNTIF('Station de lecture 2'!$F$83 :'Station de lecture 2'!$V$83,"non" )=0,'Station de lecture 2'!$W$83="Conforme", 'Station de lecture 2'!$X$83="Conforme", 'Station de lecture 2'!$Y$84="Conforme"),"Conforme","Non conforme"))</f>
        <v/>
      </c>
    </row>
    <row r="49" spans="1:10" s="187" customFormat="1" ht="39" customHeight="1">
      <c r="A49" s="437"/>
      <c r="B49" s="214" t="s">
        <v>57</v>
      </c>
      <c r="C49" s="439"/>
      <c r="D49" s="215" t="str">
        <f>IF('Station de lecture 2'!$I$22="","",'Station de lecture 2'!$I$22)</f>
        <v/>
      </c>
      <c r="E49" s="215" t="str">
        <f>IF('Station de lecture 2'!$N$22="","",'Station de lecture 2'!$N$22)</f>
        <v/>
      </c>
      <c r="F49" s="215" t="str">
        <f>IF('Station de lecture 2'!$S$22="","",'Station de lecture 2'!$S$22)</f>
        <v/>
      </c>
      <c r="G49" s="215" t="str">
        <f>IF('Station de lecture 2'!$X$22="","",'Station de lecture 2'!$X$22)</f>
        <v/>
      </c>
      <c r="H49" s="209" t="str">
        <f>IF('Station de lecture 2'!$J48="","",IF(AND('Station de lecture 2'!$J48="Conforme",'Station de lecture 2'!$L48="Conforme", 'Station de lecture 2'!$N48="Conforme" ), "Conforme", "Non conforme" ))</f>
        <v/>
      </c>
      <c r="I49" s="209" t="str">
        <f>IF('Station de lecture 2'!$W48="","",IF(AND('Station de lecture 2'!$W48="Conforme",'Station de lecture 2'!$Y48="Conforme", 'Station de lecture 2'!$AA48="Conforme" ), "Conforme", "Non conforme" ))</f>
        <v/>
      </c>
      <c r="J49" s="216" t="str">
        <f>IF('Station de lecture 2'!$W$85="","", IF(AND( COUNTIF('Station de lecture 2'!$F$85 :'Station de lecture 2'!$V$85,"non" )=0,'Station de lecture 2'!$W$85="Conforme", 'Station de lecture 2'!$X$85="Conforme", 'Station de lecture 2'!$Y$84="Conforme"),"Conforme","Non conforme"))</f>
        <v/>
      </c>
    </row>
    <row r="50" spans="1:10" s="187" customFormat="1" ht="39" customHeight="1">
      <c r="A50" s="437" t="str">
        <f>IF('Station de lecture 2'!$B$23="","",'Station de lecture 2'!$B$23)</f>
        <v/>
      </c>
      <c r="B50" s="210" t="s">
        <v>76</v>
      </c>
      <c r="C50" s="438" t="str">
        <f>IF('Station de lecture 2'!$D$23="","",'Station de lecture 2'!$D$23)</f>
        <v/>
      </c>
      <c r="D50" s="205" t="str">
        <f>IF('Station de lecture 2'!$I$23="","",'Station de lecture 2'!$I$23)</f>
        <v/>
      </c>
      <c r="E50" s="205" t="str">
        <f>IF('Station de lecture 2'!$N$23="","",'Station de lecture 2'!$N$23)</f>
        <v/>
      </c>
      <c r="F50" s="205" t="str">
        <f>IF('Station de lecture 2'!$S$23="","",'Station de lecture 2'!$S$23)</f>
        <v/>
      </c>
      <c r="G50" s="205" t="str">
        <f>IF('Station de lecture 2'!$X$23="","",'Station de lecture 2'!$X$23)</f>
        <v/>
      </c>
      <c r="H50" s="206" t="str">
        <f>IF('Station de lecture 2'!$J49="","",IF(AND('Station de lecture 2'!$J49="Conforme",'Station de lecture 2'!$L49="Conforme", 'Station de lecture 2'!$N49="Conforme" ), "Conforme", "Non conforme" ))</f>
        <v/>
      </c>
      <c r="I50" s="206" t="str">
        <f>IF('Station de lecture 2'!$W49="","",IF(AND('Station de lecture 2'!$W49="Conforme",'Station de lecture 2'!$Y49="Conforme", 'Station de lecture 2'!$AA49="Conforme" ), "Conforme", "Non conforme" ))</f>
        <v/>
      </c>
      <c r="J50" s="206" t="str">
        <f>IF('Station de lecture 2'!$W$87="","", IF(AND( COUNTIF('Station de lecture 2'!$F$87 :'Station de lecture 2'!$V$87,"non" )=0,'Station de lecture 2'!$W$87="Conforme", 'Station de lecture 2'!$X$87="Conforme", 'Station de lecture 2'!$Y$88="Conforme"),"Conforme","Non conforme"))</f>
        <v/>
      </c>
    </row>
    <row r="51" spans="1:10" s="187" customFormat="1" ht="39" customHeight="1">
      <c r="A51" s="437"/>
      <c r="B51" s="207" t="s">
        <v>57</v>
      </c>
      <c r="C51" s="439"/>
      <c r="D51" s="208" t="str">
        <f>IF('Station de lecture 2'!$I$24="","",'Station de lecture 2'!$I$24)</f>
        <v/>
      </c>
      <c r="E51" s="208" t="str">
        <f>IF('Station de lecture 2'!$N$24="","",'Station de lecture 2'!$N$24)</f>
        <v/>
      </c>
      <c r="F51" s="208" t="str">
        <f>IF('Station de lecture 2'!$S$24="","",'Station de lecture 2'!$S$24)</f>
        <v/>
      </c>
      <c r="G51" s="208" t="str">
        <f>IF('Station de lecture 2'!$X$24="","",'Station de lecture 2'!$X$24)</f>
        <v/>
      </c>
      <c r="H51" s="209" t="str">
        <f>IF('Station de lecture 2'!$J50="","",IF(AND('Station de lecture 2'!$J50="Conforme",'Station de lecture 2'!$L50="Conforme", 'Station de lecture 2'!$N50="Conforme" ), "Conforme", "Non conforme" ))</f>
        <v/>
      </c>
      <c r="I51" s="209" t="str">
        <f>IF('Station de lecture 2'!$W50="","",IF(AND('Station de lecture 2'!$W50="Conforme",'Station de lecture 2'!$Y50="Conforme", 'Station de lecture 2'!$AA50="Conforme" ), "Conforme", "Non conforme" ))</f>
        <v/>
      </c>
      <c r="J51" s="209" t="str">
        <f>IF('Station de lecture 2'!$W$89="","", IF(AND( COUNTIF('Station de lecture 2'!$F$89 :'Station de lecture 2'!$V$89,"non" )=0,'Station de lecture 2'!$W$89="Conforme", 'Station de lecture 2'!$X$89="Conforme", 'Station de lecture 2'!$Y$88="Conforme"),"Conforme","Non conforme"))</f>
        <v/>
      </c>
    </row>
    <row r="52" spans="1:10" s="187" customFormat="1" ht="39" customHeight="1">
      <c r="A52" s="437" t="str">
        <f>IF('Station de lecture 2'!$B$25="","",'Station de lecture 2'!$B$25)</f>
        <v/>
      </c>
      <c r="B52" s="210" t="s">
        <v>76</v>
      </c>
      <c r="C52" s="438" t="str">
        <f>IF('Station de lecture 2'!$D$25="","",'Station de lecture 2'!$D$25)</f>
        <v/>
      </c>
      <c r="D52" s="205" t="str">
        <f>IF('Station de lecture 2'!$I$25="","",'Station de lecture 2'!$I$25)</f>
        <v/>
      </c>
      <c r="E52" s="205" t="str">
        <f>IF('Station de lecture 2'!$N$25="","",'Station de lecture 2'!$N$25)</f>
        <v/>
      </c>
      <c r="F52" s="205" t="str">
        <f>IF('Station de lecture 2'!$S$25="","",'Station de lecture 2'!$S$25)</f>
        <v/>
      </c>
      <c r="G52" s="205" t="str">
        <f>IF('Station de lecture 2'!$X$25="","",'Station de lecture 2'!$X$25)</f>
        <v/>
      </c>
      <c r="H52" s="206" t="str">
        <f>IF('Station de lecture 2'!$J51="","",IF(AND('Station de lecture 2'!$J51="Conforme",'Station de lecture 2'!$L51="Conforme", 'Station de lecture 2'!$N51="Conforme" ), "Conforme", "Non conforme" ))</f>
        <v/>
      </c>
      <c r="I52" s="206" t="str">
        <f>IF('Station de lecture 2'!$W51="","",IF(AND('Station de lecture 2'!$W51="Conforme",'Station de lecture 2'!$Y51="Conforme", 'Station de lecture 2'!$AA51="Conforme" ), "Conforme", "Non conforme" ))</f>
        <v/>
      </c>
      <c r="J52" s="206" t="str">
        <f>IF('Station de lecture 2'!$W$91="","", IF(AND( COUNTIF('Station de lecture 2'!$F$91 :'Station de lecture 2'!$V$91,"non" )=0,'Station de lecture 2'!$W$91="Conforme", 'Station de lecture 2'!$X$91="Conforme", 'Station de lecture 2'!$Y$92="Conforme"),"Conforme","Non conforme"))</f>
        <v/>
      </c>
    </row>
    <row r="53" spans="1:10" s="187" customFormat="1" ht="39" customHeight="1">
      <c r="A53" s="437"/>
      <c r="B53" s="207" t="s">
        <v>57</v>
      </c>
      <c r="C53" s="439"/>
      <c r="D53" s="208" t="str">
        <f>IF('Station de lecture 2'!$I$26="","",'Station de lecture 2'!$I$26)</f>
        <v/>
      </c>
      <c r="E53" s="208" t="str">
        <f>IF('Station de lecture 2'!$N$26="","",'Station de lecture 2'!$N$26)</f>
        <v/>
      </c>
      <c r="F53" s="208" t="str">
        <f>IF('Station de lecture 2'!$S$26="","",'Station de lecture 2'!$S$26)</f>
        <v/>
      </c>
      <c r="G53" s="208" t="str">
        <f>IF('Station de lecture 2'!$X$26="","",'Station de lecture 2'!$X$26)</f>
        <v/>
      </c>
      <c r="H53" s="209" t="str">
        <f>IF('Station de lecture 2'!$J52="","",IF(AND('Station de lecture 2'!$J52="Conforme",'Station de lecture 2'!$L52="Conforme", 'Station de lecture 2'!$N52="Conforme" ), "Conforme", "Non conforme" ))</f>
        <v/>
      </c>
      <c r="I53" s="209" t="str">
        <f>IF('Station de lecture 2'!$W52="","",IF(AND('Station de lecture 2'!$W52="Conforme",'Station de lecture 2'!$Y52="Conforme", 'Station de lecture 2'!$AA52="Conforme" ), "Conforme", "Non conforme" ))</f>
        <v/>
      </c>
      <c r="J53" s="209" t="str">
        <f>IF('Station de lecture 2'!$W$93="","", IF(AND( COUNTIF('Station de lecture 2'!$F$93 :'Station de lecture 2'!$V$93,"non" )=0,'Station de lecture 2'!$W$93="Conforme", 'Station de lecture 2'!$X$93="Conforme", 'Station de lecture 2'!$Y$92="Conforme"),"Conforme","Non conforme"))</f>
        <v/>
      </c>
    </row>
    <row r="54" spans="1:10" s="187" customFormat="1" ht="39" customHeight="1">
      <c r="A54" s="437" t="str">
        <f>IF('Station de lecture 2'!$B$27="","",'Station de lecture 2'!$B$27)</f>
        <v/>
      </c>
      <c r="B54" s="211" t="s">
        <v>76</v>
      </c>
      <c r="C54" s="438" t="str">
        <f>IF('Station de lecture 2'!$D$27="","",'Station de lecture 2'!$D$27)</f>
        <v/>
      </c>
      <c r="D54" s="212" t="str">
        <f>IF('Station de lecture 2'!$I$27="","",'Station de lecture 2'!$I$27)</f>
        <v/>
      </c>
      <c r="E54" s="212" t="str">
        <f>IF('Station de lecture 2'!$N$27="","",'Station de lecture 2'!$N$27)</f>
        <v/>
      </c>
      <c r="F54" s="212" t="str">
        <f>IF('Station de lecture 2'!$S$27="","",'Station de lecture 2'!$S$27)</f>
        <v/>
      </c>
      <c r="G54" s="212" t="str">
        <f>IF('Station de lecture 2'!$X$27="","",'Station de lecture 2'!$X$27)</f>
        <v/>
      </c>
      <c r="H54" s="206" t="str">
        <f>IF('Station de lecture 2'!$J53="","",IF(AND('Station de lecture 2'!$J53="Conforme",'Station de lecture 2'!$L53="Conforme", 'Station de lecture 2'!$N53="Conforme" ), "Conforme", "Non conforme" ))</f>
        <v/>
      </c>
      <c r="I54" s="206" t="str">
        <f>IF('Station de lecture 2'!$W53="","",IF(AND('Station de lecture 2'!$W53="Conforme",'Station de lecture 2'!$Y53="Conforme", 'Station de lecture 2'!$AA53="Conforme" ), "Conforme", "Non conforme" ))</f>
        <v/>
      </c>
      <c r="J54" s="213" t="str">
        <f>IF('Station de lecture 2'!$W$95="","", IF(AND( COUNTIF('Station de lecture 2'!$F$95 :'Station de lecture 2'!$V$95,"non" )=0,'Station de lecture 2'!$W$95="Conforme", 'Station de lecture 2'!$X$95="Conforme", 'Station de lecture 2'!$Y$96="Conforme"),"Conforme","Non conforme"))</f>
        <v/>
      </c>
    </row>
    <row r="55" spans="1:10" s="187" customFormat="1" ht="39" customHeight="1">
      <c r="A55" s="437"/>
      <c r="B55" s="214" t="s">
        <v>57</v>
      </c>
      <c r="C55" s="439"/>
      <c r="D55" s="215" t="str">
        <f>IF('Station de lecture 2'!$I$28="","",'Station de lecture 2'!$I$28)</f>
        <v/>
      </c>
      <c r="E55" s="215" t="str">
        <f>IF('Station de lecture 2'!$N$28="","",'Station de lecture 2'!$N$28)</f>
        <v/>
      </c>
      <c r="F55" s="215" t="str">
        <f>IF('Station de lecture 2'!$S$28="","",'Station de lecture 2'!$S$28)</f>
        <v/>
      </c>
      <c r="G55" s="215" t="str">
        <f>IF('Station de lecture 2'!$X$28="","",'Station de lecture 2'!$X$28)</f>
        <v/>
      </c>
      <c r="H55" s="209" t="str">
        <f>IF('Station de lecture 2'!$J54="","",IF(AND('Station de lecture 2'!$J54="Conforme",'Station de lecture 2'!$L54="Conforme", 'Station de lecture 2'!$N54="Conforme" ), "Conforme", "Non conforme" ))</f>
        <v/>
      </c>
      <c r="I55" s="209" t="str">
        <f>IF('Station de lecture 2'!$W54="","",IF(AND('Station de lecture 2'!$W54="Conforme",'Station de lecture 2'!$Y54="Conforme", 'Station de lecture 2'!$AA54="Conforme" ), "Conforme", "Non conforme" ))</f>
        <v/>
      </c>
      <c r="J55" s="216" t="str">
        <f>IF('Station de lecture 2'!$W$97="","", IF(AND( COUNTIF('Station de lecture 2'!$F$97 :'Station de lecture 2'!$V$97,"non" )=0,'Station de lecture 2'!$W$97="Conforme", 'Station de lecture 2'!$X$97="Conforme", 'Station de lecture 2'!$Y$96="Conforme"),"Conforme","Non conforme"))</f>
        <v/>
      </c>
    </row>
    <row r="56" spans="1:10" s="187" customFormat="1" ht="39" customHeight="1">
      <c r="A56" s="437" t="str">
        <f>IF('Station de lecture 2'!$B$29="","",'Station de lecture 2'!$B$29)</f>
        <v/>
      </c>
      <c r="B56" s="210" t="s">
        <v>76</v>
      </c>
      <c r="C56" s="438" t="str">
        <f>IF('Station de lecture 2'!$D$29="","",'Station de lecture 2'!$D$29)</f>
        <v/>
      </c>
      <c r="D56" s="205" t="str">
        <f>IF('Station de lecture 2'!$I$29="","",'Station de lecture 2'!$I$29)</f>
        <v/>
      </c>
      <c r="E56" s="205" t="str">
        <f>IF('Station de lecture 2'!$N$29="","",'Station de lecture 2'!$N$29)</f>
        <v/>
      </c>
      <c r="F56" s="205" t="str">
        <f>IF('Station de lecture 2'!$S$29="","",'Station de lecture 2'!$S$29)</f>
        <v/>
      </c>
      <c r="G56" s="205" t="str">
        <f>IF('Station de lecture 2'!$X$29="","",'Station de lecture 2'!$X$29)</f>
        <v/>
      </c>
      <c r="H56" s="206" t="str">
        <f>IF('Station de lecture 2'!$J55="","",IF(AND('Station de lecture 2'!$J55="Conforme",'Station de lecture 2'!$L55="Conforme", 'Station de lecture 2'!$N55="Conforme" ), "Conforme", "Non conforme" ))</f>
        <v/>
      </c>
      <c r="I56" s="206" t="str">
        <f>IF('Station de lecture 2'!$W55="","",IF(AND('Station de lecture 2'!$W55="Conforme",'Station de lecture 2'!$Y55="Conforme", 'Station de lecture 2'!$AA55="Conforme" ), "Conforme", "Non conforme" ))</f>
        <v/>
      </c>
      <c r="J56" s="206" t="str">
        <f>IF('Station de lecture 2'!$W$99="","", IF(AND( COUNTIF('Station de lecture 2'!$F$99 :'Station de lecture 2'!$V$99,"non" )=0,'Station de lecture 2'!$W$99="Conforme", 'Station de lecture 2'!$X$99="Conforme", 'Station de lecture 2'!$Y$100="Conforme"),"Conforme","Non conforme"))</f>
        <v/>
      </c>
    </row>
    <row r="57" spans="1:10" s="187" customFormat="1" ht="39" customHeight="1">
      <c r="A57" s="437"/>
      <c r="B57" s="207" t="s">
        <v>57</v>
      </c>
      <c r="C57" s="439"/>
      <c r="D57" s="208" t="str">
        <f>IF('Station de lecture 2'!$I$30="","",'Station de lecture 2'!$I$30)</f>
        <v/>
      </c>
      <c r="E57" s="208" t="str">
        <f>IF('Station de lecture 2'!$N$30="","",'Station de lecture 2'!$N$30)</f>
        <v/>
      </c>
      <c r="F57" s="208" t="str">
        <f>IF('Station de lecture 2'!$S$30="","",'Station de lecture 2'!$S$30)</f>
        <v/>
      </c>
      <c r="G57" s="208" t="str">
        <f>IF('Station de lecture 2'!$X$30="","",'Station de lecture 2'!$X$30)</f>
        <v/>
      </c>
      <c r="H57" s="209" t="str">
        <f>IF('Station de lecture 2'!$J56="","",IF(AND('Station de lecture 2'!$J56="Conforme",'Station de lecture 2'!$L56="Conforme", 'Station de lecture 2'!$N56="Conforme" ), "Conforme", "Non conforme" ))</f>
        <v/>
      </c>
      <c r="I57" s="209" t="str">
        <f>IF('Station de lecture 2'!$W56="","",IF(AND('Station de lecture 2'!$W56="Conforme",'Station de lecture 2'!$Y56="Conforme", 'Station de lecture 2'!$AA56="Conforme" ), "Conforme", "Non conforme" ))</f>
        <v/>
      </c>
      <c r="J57" s="209" t="str">
        <f>IF('Station de lecture 2'!$W$101="","", IF(AND( COUNTIF('Station de lecture 2'!$F$101 :'Station de lecture 2'!$V$101,"non" )=0,'Station de lecture 2'!$W$101="Conforme", 'Station de lecture 2'!$X$101="Conforme", 'Station de lecture 2'!$Y$100="Conforme"),"Conforme","Non conforme"))</f>
        <v/>
      </c>
    </row>
    <row r="58" spans="1:10" s="187" customFormat="1" ht="39" customHeight="1" thickBot="1"/>
    <row r="59" spans="1:10" s="187" customFormat="1" ht="39" customHeight="1" thickBot="1">
      <c r="A59" s="456" t="s">
        <v>146</v>
      </c>
      <c r="B59" s="457"/>
      <c r="C59" s="457"/>
      <c r="D59" s="458"/>
    </row>
    <row r="60" spans="1:10" s="187" customFormat="1" ht="39" customHeight="1" thickBot="1">
      <c r="A60" s="440" t="s">
        <v>23</v>
      </c>
      <c r="B60" s="441"/>
      <c r="C60" s="454" t="s">
        <v>24</v>
      </c>
      <c r="D60" s="455"/>
    </row>
    <row r="61" spans="1:10" s="187" customFormat="1" ht="39" customHeight="1" thickBot="1">
      <c r="A61" s="442"/>
      <c r="B61" s="443"/>
      <c r="C61" s="189" t="s">
        <v>27</v>
      </c>
      <c r="D61" s="189" t="s">
        <v>28</v>
      </c>
    </row>
    <row r="62" spans="1:10" s="187" customFormat="1" ht="39" customHeight="1" thickBot="1">
      <c r="A62" s="448" t="str">
        <f>IF(Identification!E$17="","",Identification!E$17)</f>
        <v/>
      </c>
      <c r="B62" s="449"/>
      <c r="C62" s="190" t="str">
        <f>IF(Identification!E$19="","",Identification!E$19)</f>
        <v/>
      </c>
      <c r="D62" s="190" t="str">
        <f>IF(Identification!E$20="","",Identification!E$20)</f>
        <v/>
      </c>
    </row>
    <row r="63" spans="1:10" s="187" customFormat="1" ht="39" customHeight="1">
      <c r="A63" s="192"/>
      <c r="B63" s="193"/>
      <c r="C63" s="450" t="s">
        <v>46</v>
      </c>
      <c r="D63" s="451"/>
      <c r="E63" s="451"/>
      <c r="F63" s="451"/>
      <c r="G63" s="451"/>
      <c r="H63" s="451"/>
      <c r="I63" s="451"/>
      <c r="J63" s="452"/>
    </row>
    <row r="64" spans="1:10" s="187" customFormat="1" ht="39" customHeight="1">
      <c r="A64" s="196"/>
      <c r="B64" s="197"/>
      <c r="C64" s="198" t="s">
        <v>54</v>
      </c>
      <c r="D64" s="199" t="s">
        <v>101</v>
      </c>
      <c r="E64" s="200" t="s">
        <v>100</v>
      </c>
      <c r="F64" s="450" t="s">
        <v>102</v>
      </c>
      <c r="G64" s="452"/>
      <c r="H64" s="453" t="s">
        <v>137</v>
      </c>
      <c r="I64" s="453"/>
      <c r="J64" s="198" t="s">
        <v>103</v>
      </c>
    </row>
    <row r="65" spans="1:10" s="187" customFormat="1" ht="39" customHeight="1">
      <c r="A65" s="198" t="s">
        <v>45</v>
      </c>
      <c r="B65" s="198" t="s">
        <v>138</v>
      </c>
      <c r="C65" s="198"/>
      <c r="D65" s="201" t="s">
        <v>56</v>
      </c>
      <c r="E65" s="201" t="s">
        <v>58</v>
      </c>
      <c r="F65" s="202" t="s">
        <v>59</v>
      </c>
      <c r="G65" s="203" t="s">
        <v>60</v>
      </c>
      <c r="H65" s="202" t="s">
        <v>61</v>
      </c>
      <c r="I65" s="203" t="s">
        <v>62</v>
      </c>
      <c r="J65" s="201" t="s">
        <v>55</v>
      </c>
    </row>
    <row r="66" spans="1:10" s="187" customFormat="1" ht="39" customHeight="1">
      <c r="A66" s="437" t="str">
        <f>IF('Station de lecture 3'!$B$11="","",'Station de lecture 3'!$B$11)</f>
        <v/>
      </c>
      <c r="B66" s="204" t="s">
        <v>76</v>
      </c>
      <c r="C66" s="438" t="str">
        <f>IF('Station de lecture 3'!$D11="","",'Station de lecture 3'!$D$11)</f>
        <v/>
      </c>
      <c r="D66" s="205" t="str">
        <f>IF('Station de lecture 3'!$I11="","",'Station de lecture 3'!$I11)</f>
        <v/>
      </c>
      <c r="E66" s="205" t="str">
        <f>IF('Station de lecture 3'!$N11="","",'Station de lecture 3'!$N11)</f>
        <v/>
      </c>
      <c r="F66" s="205" t="str">
        <f>IF('Station de lecture 3'!$S11="","",'Station de lecture 3'!$S11)</f>
        <v/>
      </c>
      <c r="G66" s="205" t="str">
        <f>IF('Station de lecture 3'!$X11="","",'Station de lecture 3'!$X11)</f>
        <v/>
      </c>
      <c r="H66" s="206" t="str">
        <f>IF('Station de lecture 3'!$J37="","",IF(AND('Station de lecture 3'!$J37="Conforme",'Station de lecture 3'!$L37="Conforme", 'Station de lecture 3'!$N37="Conforme" ), "Conforme", "Non conforme" ))</f>
        <v/>
      </c>
      <c r="I66" s="206" t="str">
        <f>IF('Station de lecture 3'!$W37="","",IF(AND('Station de lecture 3'!$W37="Conforme",'Station de lecture 3'!$Y37="Conforme", 'Station de lecture 3'!$AA37="Conforme" ), "Conforme", "Non conforme" ))</f>
        <v/>
      </c>
      <c r="J66" s="206" t="str">
        <f>IF('Station de lecture 3'!$W63="","", IF(AND( COUNTIF('Station de lecture 3'!$F63 :'Station de lecture 3'!$V63,"non" )=0,'Station de lecture 3'!$W63="Conforme", 'Station de lecture 3'!$X63="Conforme", 'Station de lecture 3'!$Y64="Conforme"),"Conforme","Non conforme"))</f>
        <v/>
      </c>
    </row>
    <row r="67" spans="1:10" s="187" customFormat="1" ht="39" customHeight="1">
      <c r="A67" s="437"/>
      <c r="B67" s="207" t="s">
        <v>57</v>
      </c>
      <c r="C67" s="439"/>
      <c r="D67" s="208" t="str">
        <f>IF('Station de lecture 3'!$I12="","",'Station de lecture 3'!$I12)</f>
        <v/>
      </c>
      <c r="E67" s="208" t="str">
        <f>IF('Station de lecture 3'!$N12="","",'Station de lecture 3'!$N12)</f>
        <v/>
      </c>
      <c r="F67" s="208" t="str">
        <f>IF('Station de lecture 3'!$S12="","",'Station de lecture 3'!$S12)</f>
        <v/>
      </c>
      <c r="G67" s="208" t="str">
        <f>IF('Station de lecture 3'!$X12="","",'Station de lecture 3'!$X12)</f>
        <v/>
      </c>
      <c r="H67" s="209" t="str">
        <f>IF('Station de lecture 3'!$J38="","",IF(AND('Station de lecture 3'!$J38="Conforme",'Station de lecture 3'!$L38="Conforme", 'Station de lecture 3'!$N38="Conforme" ), "Conforme", "Non conforme" ))</f>
        <v/>
      </c>
      <c r="I67" s="209" t="str">
        <f>IF('Station de lecture 3'!$W38="","",IF(AND('Station de lecture 3'!$W38="Conforme",'Station de lecture 3'!$Y38="Conforme", 'Station de lecture 3'!$AA38="Conforme" ), "Conforme", "Non conforme" ))</f>
        <v/>
      </c>
      <c r="J67" s="209" t="str">
        <f>IF('Station de lecture 3'!$W$65="","", IF(AND( COUNTIF('Station de lecture 3'!$F$65 :'Station de lecture 3'!$V$65,"non" )=0,'Station de lecture 3'!$W$65="Conforme", 'Station de lecture 3'!$X$65="Conforme", 'Station de lecture 3'!$Y$64="Conforme"),"Conforme","Non conforme"))</f>
        <v/>
      </c>
    </row>
    <row r="68" spans="1:10" s="187" customFormat="1" ht="39" customHeight="1">
      <c r="A68" s="437" t="str">
        <f>IF('Station de lecture 3'!$B$13="","",'Station de lecture 3'!$B$13)</f>
        <v/>
      </c>
      <c r="B68" s="210" t="s">
        <v>76</v>
      </c>
      <c r="C68" s="438" t="str">
        <f>IF('Station de lecture 3'!$D13="","",'Station de lecture 3'!$D$13)</f>
        <v/>
      </c>
      <c r="D68" s="205" t="str">
        <f>IF('Station de lecture 3'!$I13="","",'Station de lecture 3'!$I13)</f>
        <v/>
      </c>
      <c r="E68" s="205" t="str">
        <f>IF('Station de lecture 3'!$N13="","",'Station de lecture 3'!$N13)</f>
        <v/>
      </c>
      <c r="F68" s="205" t="str">
        <f>IF('Station de lecture 3'!$S13="","",'Station de lecture 3'!$S13)</f>
        <v/>
      </c>
      <c r="G68" s="205" t="str">
        <f>IF('Station de lecture 3'!$X13="","",'Station de lecture 3'!$X13)</f>
        <v/>
      </c>
      <c r="H68" s="206" t="str">
        <f>IF('Station de lecture 3'!$J39="","",IF(AND('Station de lecture 3'!$J39="Conforme",'Station de lecture 3'!$L39="Conforme", 'Station de lecture 3'!$N39="Conforme" ), "Conforme", "Non conforme" ))</f>
        <v/>
      </c>
      <c r="I68" s="206" t="str">
        <f>IF('Station de lecture 3'!$W39="","",IF(AND('Station de lecture 3'!$W39="Conforme",'Station de lecture 3'!$Y39="Conforme", 'Station de lecture 3'!$AA39="Conforme" ), "Conforme", "Non conforme" ))</f>
        <v/>
      </c>
      <c r="J68" s="206" t="str">
        <f>IF('Station de lecture 3'!$W$67="","", IF(AND( COUNTIF('Station de lecture 3'!$F$67 :'Station de lecture 3'!$V$67,"non" )=0,'Station de lecture 3'!$W$67="Conforme", 'Station de lecture 3'!$X$67="Conforme", 'Station de lecture 3'!$Y$68="Conforme"),"Conforme","Non conforme"))</f>
        <v/>
      </c>
    </row>
    <row r="69" spans="1:10" s="187" customFormat="1" ht="39" customHeight="1">
      <c r="A69" s="447"/>
      <c r="B69" s="207" t="s">
        <v>57</v>
      </c>
      <c r="C69" s="439"/>
      <c r="D69" s="208" t="str">
        <f>IF('Station de lecture 3'!$I14="","",'Station de lecture 3'!$I14)</f>
        <v/>
      </c>
      <c r="E69" s="208" t="str">
        <f>IF('Station de lecture 3'!$N14="","",'Station de lecture 3'!$N14)</f>
        <v/>
      </c>
      <c r="F69" s="208" t="str">
        <f>IF('Station de lecture 3'!$S14="","",'Station de lecture 3'!$S14)</f>
        <v/>
      </c>
      <c r="G69" s="208" t="str">
        <f>IF('Station de lecture 3'!$X14="","",'Station de lecture 3'!$X14)</f>
        <v/>
      </c>
      <c r="H69" s="209" t="str">
        <f>IF('Station de lecture 3'!$J40="","",IF(AND('Station de lecture 3'!$J40="Conforme",'Station de lecture 3'!$L40="Conforme", 'Station de lecture 3'!$N40="Conforme" ), "Conforme", "Non conforme" ))</f>
        <v/>
      </c>
      <c r="I69" s="209" t="str">
        <f>IF('Station de lecture 3'!$W40="","",IF(AND('Station de lecture 3'!$W40="Conforme",'Station de lecture 3'!$Y40="Conforme", 'Station de lecture 3'!$AA40="Conforme" ), "Conforme", "Non conforme" ))</f>
        <v/>
      </c>
      <c r="J69" s="209" t="str">
        <f>IF('Station de lecture 3'!$W$69="","", IF(AND( COUNTIF('Station de lecture 3'!$F$69 :'Station de lecture 3'!$V$69,"non" )=0,'Station de lecture 3'!$W$69="Conforme", 'Station de lecture 3'!$X$69="Conforme", 'Station de lecture 3'!$Y68="Conforme"),"Conforme","Non conforme"))</f>
        <v/>
      </c>
    </row>
    <row r="70" spans="1:10" s="187" customFormat="1" ht="39" customHeight="1">
      <c r="A70" s="446" t="str">
        <f>IF('Station de lecture 3'!$B$15="","",'Station de lecture 3'!$B$15)</f>
        <v/>
      </c>
      <c r="B70" s="211" t="s">
        <v>76</v>
      </c>
      <c r="C70" s="438" t="str">
        <f>IF('Station de lecture 3'!$D15="","",'Station de lecture 3'!$D15)</f>
        <v/>
      </c>
      <c r="D70" s="205" t="str">
        <f>IF('Station de lecture 3'!$I15="","",'Station de lecture 3'!$I15)</f>
        <v/>
      </c>
      <c r="E70" s="205" t="str">
        <f>IF('Station de lecture 3'!$N15="","",'Station de lecture 3'!$N15)</f>
        <v/>
      </c>
      <c r="F70" s="205" t="str">
        <f>IF('Station de lecture 3'!$S15="","",'Station de lecture 3'!$S15)</f>
        <v/>
      </c>
      <c r="G70" s="205" t="str">
        <f>IF('Station de lecture 3'!$X15="","",'Station de lecture 3'!$X15)</f>
        <v/>
      </c>
      <c r="H70" s="206" t="str">
        <f>IF('Station de lecture 3'!$J41="","",IF(AND('Station de lecture 3'!$J41="Conforme",'Station de lecture 3'!$L41="Conforme", 'Station de lecture 3'!$N41="Conforme" ), "Conforme", "Non conforme" ))</f>
        <v/>
      </c>
      <c r="I70" s="206" t="str">
        <f>IF('Station de lecture 3'!$W41="","",IF(AND('Station de lecture 3'!$W41="Conforme",'Station de lecture 3'!$Y41="Conforme", 'Station de lecture 3'!$AA41="Conforme" ), "Conforme", "Non conforme" ))</f>
        <v/>
      </c>
      <c r="J70" s="213" t="str">
        <f>IF('Station de lecture 3'!W71="","", IF(AND( COUNTIF('Station de lecture 3'!F71 :'Station de lecture 3'!V71,"non" )=0,'Station de lecture 3'!W71="Conforme", 'Station de lecture 3'!X71="Conforme", 'Station de lecture 3'!Y72="Conforme"),"Conforme","Non conforme"))</f>
        <v/>
      </c>
    </row>
    <row r="71" spans="1:10" s="187" customFormat="1" ht="39" customHeight="1">
      <c r="A71" s="447"/>
      <c r="B71" s="214" t="s">
        <v>57</v>
      </c>
      <c r="C71" s="439"/>
      <c r="D71" s="208" t="str">
        <f>IF('Station de lecture 3'!$I16="","",'Station de lecture 3'!$I16)</f>
        <v/>
      </c>
      <c r="E71" s="208" t="str">
        <f>IF('Station de lecture 3'!$N16="","",'Station de lecture 3'!$N16)</f>
        <v/>
      </c>
      <c r="F71" s="208" t="str">
        <f>IF('Station de lecture 3'!$S16="","",'Station de lecture 3'!$S16)</f>
        <v/>
      </c>
      <c r="G71" s="208" t="str">
        <f>IF('Station de lecture 3'!$X16="","",'Station de lecture 3'!$X16)</f>
        <v/>
      </c>
      <c r="H71" s="209" t="str">
        <f>IF('Station de lecture 3'!$J42="","",IF(AND('Station de lecture 3'!$J42="Conforme",'Station de lecture 3'!$L42="Conforme", 'Station de lecture 3'!$N42="Conforme" ), "Conforme", "Non conforme" ))</f>
        <v/>
      </c>
      <c r="I71" s="209" t="str">
        <f>IF('Station de lecture 3'!$W42="","",IF(AND('Station de lecture 3'!$W42="Conforme",'Station de lecture 3'!$Y42="Conforme", 'Station de lecture 3'!$AA42="Conforme" ), "Conforme", "Non conforme" ))</f>
        <v/>
      </c>
      <c r="J71" s="216" t="str">
        <f>IF('Station de lecture 3'!W73="","", IF(AND( COUNTIF('Station de lecture 3'!F73 :'Station de lecture 3'!V73,"non" )=0,'Station de lecture 3'!W73="Conforme", 'Station de lecture 3'!X73="Conforme", 'Station de lecture 3'!Y72="Conforme"),"Conforme","Non conforme"))</f>
        <v/>
      </c>
    </row>
    <row r="72" spans="1:10" s="187" customFormat="1" ht="39" customHeight="1">
      <c r="A72" s="446" t="str">
        <f>IF('Station de lecture 3'!$B$17="","",'Station de lecture 3'!$B$17)</f>
        <v/>
      </c>
      <c r="B72" s="211" t="s">
        <v>76</v>
      </c>
      <c r="C72" s="438" t="str">
        <f>IF('Station de lecture 3'!$D17="","",'Station de lecture 3'!$D17)</f>
        <v/>
      </c>
      <c r="D72" s="205" t="str">
        <f>IF('Station de lecture 3'!$I17="","",'Station de lecture 3'!$I17)</f>
        <v/>
      </c>
      <c r="E72" s="205" t="str">
        <f>IF('Station de lecture 3'!$N17="","",'Station de lecture 3'!$N17)</f>
        <v/>
      </c>
      <c r="F72" s="205" t="str">
        <f>IF('Station de lecture 3'!$S17="","",'Station de lecture 3'!$S17)</f>
        <v/>
      </c>
      <c r="G72" s="205" t="str">
        <f>IF('Station de lecture 3'!$X17="","",'Station de lecture 3'!$X17)</f>
        <v/>
      </c>
      <c r="H72" s="206" t="str">
        <f>IF('Station de lecture 3'!$J43="","",IF(AND('Station de lecture 3'!$J43="Conforme",'Station de lecture 3'!$L43="Conforme", 'Station de lecture 3'!$N43="Conforme" ), "Conforme", "Non conforme" ))</f>
        <v/>
      </c>
      <c r="I72" s="206" t="str">
        <f>IF('Station de lecture 3'!$W43="","",IF(AND('Station de lecture 3'!$W43="Conforme",'Station de lecture 3'!$Y43="Conforme", 'Station de lecture 3'!$AA43="Conforme" ), "Conforme", "Non conforme" ))</f>
        <v/>
      </c>
      <c r="J72" s="213" t="str">
        <f>IF('Station de lecture 3'!$W$75="","", IF(AND( COUNTIF('Station de lecture 3'!$F$75 :'Station de lecture 3'!$V$75,"non" )=0,'Station de lecture 3'!$W$75="Conforme", 'Station de lecture 3'!$X$75="Conforme", 'Station de lecture 3'!$Y$76="Conforme"),"Conforme","Non conforme"))</f>
        <v/>
      </c>
    </row>
    <row r="73" spans="1:10" s="187" customFormat="1" ht="39" customHeight="1">
      <c r="A73" s="447"/>
      <c r="B73" s="214" t="s">
        <v>57</v>
      </c>
      <c r="C73" s="439"/>
      <c r="D73" s="208" t="str">
        <f>IF('Station de lecture 3'!$I18="","",'Station de lecture 3'!$I18)</f>
        <v/>
      </c>
      <c r="E73" s="208" t="str">
        <f>IF('Station de lecture 3'!$N18="","",'Station de lecture 3'!$N18)</f>
        <v/>
      </c>
      <c r="F73" s="208" t="str">
        <f>IF('Station de lecture 3'!$S18="","",'Station de lecture 3'!$S18)</f>
        <v/>
      </c>
      <c r="G73" s="208" t="str">
        <f>IF('Station de lecture 3'!$X18="","",'Station de lecture 3'!$X18)</f>
        <v/>
      </c>
      <c r="H73" s="209" t="str">
        <f>IF('Station de lecture 3'!$J44="","",IF(AND('Station de lecture 3'!$J44="Conforme",'Station de lecture 3'!$L44="Conforme", 'Station de lecture 3'!$N44="Conforme" ), "Conforme", "Non conforme" ))</f>
        <v/>
      </c>
      <c r="I73" s="209" t="str">
        <f>IF('Station de lecture 3'!$W44="","",IF(AND('Station de lecture 3'!$W44="Conforme",'Station de lecture 3'!$Y44="Conforme", 'Station de lecture 3'!$AA44="Conforme" ), "Conforme", "Non conforme" ))</f>
        <v/>
      </c>
      <c r="J73" s="216" t="str">
        <f>IF('Station de lecture 3'!$W$77="","", IF(AND( COUNTIF('Station de lecture 3'!$F$77 :'Station de lecture 3'!$V$77,"non" )=0,'Station de lecture 3'!$W$77="Conforme", 'Station de lecture 3'!$X$77="Conforme", 'Station de lecture 3'!$Y$76="Conforme"),"Conforme","Non conforme"))</f>
        <v/>
      </c>
    </row>
    <row r="74" spans="1:10" s="187" customFormat="1" ht="39" customHeight="1">
      <c r="A74" s="446" t="str">
        <f>IF('Station de lecture 3'!$B$19="","",'Station de lecture 3'!$B$19)</f>
        <v/>
      </c>
      <c r="B74" s="211" t="s">
        <v>76</v>
      </c>
      <c r="C74" s="438" t="str">
        <f>IF('Station de lecture 3'!$D19="","",'Station de lecture 3'!$D19)</f>
        <v/>
      </c>
      <c r="D74" s="205" t="str">
        <f>IF('Station de lecture 3'!$I19="","",'Station de lecture 3'!$I19)</f>
        <v/>
      </c>
      <c r="E74" s="205" t="str">
        <f>IF('Station de lecture 3'!$N19="","",'Station de lecture 3'!$N19)</f>
        <v/>
      </c>
      <c r="F74" s="205" t="str">
        <f>IF('Station de lecture 3'!$S19="","",'Station de lecture 3'!$S19)</f>
        <v/>
      </c>
      <c r="G74" s="205" t="str">
        <f>IF('Station de lecture 3'!$X19="","",'Station de lecture 3'!$X19)</f>
        <v/>
      </c>
      <c r="H74" s="206" t="str">
        <f>IF('Station de lecture 3'!$J45="","",IF(AND('Station de lecture 3'!$J45="Conforme",'Station de lecture 3'!$L45="Conforme", 'Station de lecture 3'!$N45="Conforme" ), "Conforme", "Non conforme" ))</f>
        <v/>
      </c>
      <c r="I74" s="206" t="str">
        <f>IF('Station de lecture 3'!$W45="","",IF(AND('Station de lecture 3'!$W45="Conforme",'Station de lecture 3'!$Y45="Conforme", 'Station de lecture 3'!$AA45="Conforme" ), "Conforme", "Non conforme" ))</f>
        <v/>
      </c>
      <c r="J74" s="213" t="str">
        <f>IF('Station de lecture 3'!$W$79="","", IF(AND( COUNTIF('Station de lecture 3'!$F$79 :'Station de lecture 3'!$V$79,"non" )=0,'Station de lecture 3'!$W$79="Conforme", 'Station de lecture 3'!$X$79="Conforme", 'Station de lecture 3'!$Y$80="Conforme"),"Conforme","Non conforme"))</f>
        <v/>
      </c>
    </row>
    <row r="75" spans="1:10" s="187" customFormat="1" ht="39" customHeight="1">
      <c r="A75" s="447"/>
      <c r="B75" s="214" t="s">
        <v>57</v>
      </c>
      <c r="C75" s="439"/>
      <c r="D75" s="208" t="str">
        <f>IF('Station de lecture 3'!$I20="","",'Station de lecture 3'!$I20)</f>
        <v/>
      </c>
      <c r="E75" s="208" t="str">
        <f>IF('Station de lecture 3'!$N20="","",'Station de lecture 3'!$N20)</f>
        <v/>
      </c>
      <c r="F75" s="208" t="str">
        <f>IF('Station de lecture 3'!$S20="","",'Station de lecture 3'!$S20)</f>
        <v/>
      </c>
      <c r="G75" s="208" t="str">
        <f>IF('Station de lecture 3'!$X20="","",'Station de lecture 3'!$X20)</f>
        <v/>
      </c>
      <c r="H75" s="209" t="str">
        <f>IF('Station de lecture 3'!$J46="","",IF(AND('Station de lecture 3'!$J46="Conforme",'Station de lecture 3'!$L46="Conforme", 'Station de lecture 3'!$N46="Conforme" ), "Conforme", "Non conforme" ))</f>
        <v/>
      </c>
      <c r="I75" s="209" t="str">
        <f>IF('Station de lecture 3'!$W46="","",IF(AND('Station de lecture 3'!$W46="Conforme",'Station de lecture 3'!$Y46="Conforme", 'Station de lecture 3'!$AA46="Conforme" ), "Conforme", "Non conforme" ))</f>
        <v/>
      </c>
      <c r="J75" s="216" t="str">
        <f>IF('Station de lecture 3'!$W$81="","", IF(AND( COUNTIF('Station de lecture 3'!$F$81 :'Station de lecture 3'!$V$81,"non" )=0,'Station de lecture 3'!$W$81="Conforme", 'Station de lecture 3'!$X$81="Conforme", 'Station de lecture 3'!$Y$80="Conforme"),"Conforme","Non conforme"))</f>
        <v/>
      </c>
    </row>
    <row r="76" spans="1:10" s="187" customFormat="1" ht="39" customHeight="1">
      <c r="A76" s="446" t="str">
        <f>IF('Station de lecture 3'!$B$21="","",'Station de lecture 3'!$B$21)</f>
        <v/>
      </c>
      <c r="B76" s="211" t="s">
        <v>76</v>
      </c>
      <c r="C76" s="438" t="str">
        <f>IF('Station de lecture 3'!$D21="","",'Station de lecture 3'!$D21)</f>
        <v/>
      </c>
      <c r="D76" s="205" t="str">
        <f>IF('Station de lecture 3'!$I21="","",'Station de lecture 3'!$I21)</f>
        <v/>
      </c>
      <c r="E76" s="205" t="str">
        <f>IF('Station de lecture 3'!$N21="","",'Station de lecture 3'!$N21)</f>
        <v/>
      </c>
      <c r="F76" s="205" t="str">
        <f>IF('Station de lecture 3'!$S21="","",'Station de lecture 3'!$S21)</f>
        <v/>
      </c>
      <c r="G76" s="205" t="str">
        <f>IF('Station de lecture 3'!$X21="","",'Station de lecture 3'!$X21)</f>
        <v/>
      </c>
      <c r="H76" s="206" t="str">
        <f>IF('Station de lecture 3'!$J47="","",IF(AND('Station de lecture 3'!$J47="Conforme",'Station de lecture 3'!$L47="Conforme", 'Station de lecture 3'!$N47="Conforme" ), "Conforme", "Non conforme" ))</f>
        <v/>
      </c>
      <c r="I76" s="206" t="str">
        <f>IF('Station de lecture 3'!$W47="","",IF(AND('Station de lecture 3'!$W47="Conforme",'Station de lecture 3'!$Y47="Conforme", 'Station de lecture 3'!$AA47="Conforme" ), "Conforme", "Non conforme" ))</f>
        <v/>
      </c>
      <c r="J76" s="213" t="str">
        <f>IF('Station de lecture 3'!$W$83="","", IF(AND( COUNTIF('Station de lecture 3'!$F$83 :'Station de lecture 3'!$V$83,"non" )=0,'Station de lecture 3'!$W$83="Conforme", 'Station de lecture 3'!$X$83="Conforme", 'Station de lecture 3'!$Y$84="Conforme"),"Conforme","Non conforme"))</f>
        <v/>
      </c>
    </row>
    <row r="77" spans="1:10" s="187" customFormat="1" ht="39" customHeight="1">
      <c r="A77" s="447"/>
      <c r="B77" s="214" t="s">
        <v>57</v>
      </c>
      <c r="C77" s="439"/>
      <c r="D77" s="208" t="str">
        <f>IF('Station de lecture 3'!$I22="","",'Station de lecture 3'!$I22)</f>
        <v/>
      </c>
      <c r="E77" s="208" t="str">
        <f>IF('Station de lecture 3'!$N22="","",'Station de lecture 3'!$N22)</f>
        <v/>
      </c>
      <c r="F77" s="208" t="str">
        <f>IF('Station de lecture 3'!$S22="","",'Station de lecture 3'!$S22)</f>
        <v/>
      </c>
      <c r="G77" s="208" t="str">
        <f>IF('Station de lecture 3'!$X22="","",'Station de lecture 3'!$X22)</f>
        <v/>
      </c>
      <c r="H77" s="209" t="str">
        <f>IF('Station de lecture 3'!$J48="","",IF(AND('Station de lecture 3'!$J48="Conforme",'Station de lecture 3'!$L48="Conforme", 'Station de lecture 3'!$N48="Conforme" ), "Conforme", "Non conforme" ))</f>
        <v/>
      </c>
      <c r="I77" s="209" t="str">
        <f>IF('Station de lecture 3'!$W48="","",IF(AND('Station de lecture 3'!$W48="Conforme",'Station de lecture 3'!$Y48="Conforme", 'Station de lecture 3'!$AA48="Conforme" ), "Conforme", "Non conforme" ))</f>
        <v/>
      </c>
      <c r="J77" s="216" t="str">
        <f>IF('Station de lecture 3'!$W$85="","", IF(AND( COUNTIF('Station de lecture 3'!$F$85 :'Station de lecture 3'!$V$85,"non" )=0,'Station de lecture 3'!$W$85="Conforme", 'Station de lecture 3'!$X$85="Conforme", 'Station de lecture 3'!$Y$84="Conforme"),"Conforme","Non conforme"))</f>
        <v/>
      </c>
    </row>
    <row r="78" spans="1:10" s="187" customFormat="1" ht="39" customHeight="1">
      <c r="A78" s="446" t="str">
        <f>IF('Station de lecture 3'!$B$23="","",'Station de lecture 3'!$B$23)</f>
        <v/>
      </c>
      <c r="B78" s="210" t="s">
        <v>76</v>
      </c>
      <c r="C78" s="438" t="str">
        <f>IF('Station de lecture 3'!$D23="","",'Station de lecture 3'!$D23)</f>
        <v/>
      </c>
      <c r="D78" s="205" t="str">
        <f>IF('Station de lecture 3'!$I23="","",'Station de lecture 3'!$I23)</f>
        <v/>
      </c>
      <c r="E78" s="205" t="str">
        <f>IF('Station de lecture 3'!$N23="","",'Station de lecture 3'!$N23)</f>
        <v/>
      </c>
      <c r="F78" s="205" t="str">
        <f>IF('Station de lecture 3'!$S23="","",'Station de lecture 3'!$S23)</f>
        <v/>
      </c>
      <c r="G78" s="205" t="str">
        <f>IF('Station de lecture 3'!$X23="","",'Station de lecture 3'!$X23)</f>
        <v/>
      </c>
      <c r="H78" s="206" t="str">
        <f>IF('Station de lecture 3'!$J49="","",IF(AND('Station de lecture 3'!$J49="Conforme",'Station de lecture 3'!$L49="Conforme", 'Station de lecture 3'!$N49="Conforme" ), "Conforme", "Non conforme" ))</f>
        <v/>
      </c>
      <c r="I78" s="206" t="str">
        <f>IF('Station de lecture 3'!$W49="","",IF(AND('Station de lecture 3'!$W49="Conforme",'Station de lecture 3'!$Y49="Conforme", 'Station de lecture 3'!$AA49="Conforme" ), "Conforme", "Non conforme" ))</f>
        <v/>
      </c>
      <c r="J78" s="206" t="str">
        <f>IF('Station de lecture 3'!$W$87="","", IF(AND( COUNTIF('Station de lecture 3'!$F$87 :'Station de lecture 3'!$V$87,"non" )=0,'Station de lecture 3'!$W$87="Conforme", 'Station de lecture 3'!$X$87="Conforme", 'Station de lecture 3'!$Y$88="Conforme"),"Conforme","Non conforme"))</f>
        <v/>
      </c>
    </row>
    <row r="79" spans="1:10" s="187" customFormat="1" ht="39" customHeight="1">
      <c r="A79" s="447"/>
      <c r="B79" s="207" t="s">
        <v>57</v>
      </c>
      <c r="C79" s="439"/>
      <c r="D79" s="208" t="str">
        <f>IF('Station de lecture 3'!$I24="","",'Station de lecture 3'!$I24)</f>
        <v/>
      </c>
      <c r="E79" s="208" t="str">
        <f>IF('Station de lecture 3'!$N24="","",'Station de lecture 3'!$N24)</f>
        <v/>
      </c>
      <c r="F79" s="208" t="str">
        <f>IF('Station de lecture 3'!$S24="","",'Station de lecture 3'!$S24)</f>
        <v/>
      </c>
      <c r="G79" s="208" t="str">
        <f>IF('Station de lecture 3'!$X24="","",'Station de lecture 3'!$X24)</f>
        <v/>
      </c>
      <c r="H79" s="209" t="str">
        <f>IF('Station de lecture 3'!$J50="","",IF(AND('Station de lecture 3'!$J50="Conforme",'Station de lecture 3'!$L50="Conforme", 'Station de lecture 3'!$N50="Conforme" ), "Conforme", "Non conforme" ))</f>
        <v/>
      </c>
      <c r="I79" s="209" t="str">
        <f>IF('Station de lecture 3'!$W50="","",IF(AND('Station de lecture 3'!$W50="Conforme",'Station de lecture 3'!$Y50="Conforme", 'Station de lecture 3'!$AA50="Conforme" ), "Conforme", "Non conforme" ))</f>
        <v/>
      </c>
      <c r="J79" s="209" t="str">
        <f>IF('Station de lecture 3'!$W$89="","", IF(AND( COUNTIF('Station de lecture 3'!$F$89 :'Station de lecture 3'!$V$89,"non" )=0,'Station de lecture 3'!$W$89="Conforme", 'Station de lecture 3'!$X$89="Conforme", 'Station de lecture 3'!$Y$88="Conforme"),"Conforme","Non conforme"))</f>
        <v/>
      </c>
    </row>
    <row r="80" spans="1:10" s="187" customFormat="1" ht="39" customHeight="1">
      <c r="A80" s="446" t="str">
        <f>IF('Station de lecture 1'!$B$25="","",'Station de lecture 1'!$B$25)</f>
        <v/>
      </c>
      <c r="B80" s="210" t="s">
        <v>76</v>
      </c>
      <c r="C80" s="438" t="str">
        <f>IF('Station de lecture 3'!$D25="","",'Station de lecture 3'!$D25)</f>
        <v/>
      </c>
      <c r="D80" s="205" t="str">
        <f>IF('Station de lecture 3'!$I25="","",'Station de lecture 3'!$I25)</f>
        <v/>
      </c>
      <c r="E80" s="205" t="str">
        <f>IF('Station de lecture 3'!$N25="","",'Station de lecture 3'!$N25)</f>
        <v/>
      </c>
      <c r="F80" s="205" t="str">
        <f>IF('Station de lecture 3'!$S25="","",'Station de lecture 3'!$S25)</f>
        <v/>
      </c>
      <c r="G80" s="205" t="str">
        <f>IF('Station de lecture 3'!$X25="","",'Station de lecture 3'!$X25)</f>
        <v/>
      </c>
      <c r="H80" s="206" t="str">
        <f>IF('Station de lecture 3'!$J51="","",IF(AND('Station de lecture 3'!$J51="Conforme",'Station de lecture 3'!$L51="Conforme", 'Station de lecture 3'!$N51="Conforme" ), "Conforme", "Non conforme" ))</f>
        <v/>
      </c>
      <c r="I80" s="206" t="str">
        <f>IF('Station de lecture 3'!$W51="","",IF(AND('Station de lecture 3'!$W51="Conforme",'Station de lecture 3'!$Y51="Conforme", 'Station de lecture 3'!$AA51="Conforme" ), "Conforme", "Non conforme" ))</f>
        <v/>
      </c>
      <c r="J80" s="206" t="str">
        <f>IF('Station de lecture 3'!$W$91="","", IF(AND( COUNTIF('Station de lecture 3'!$F$91 :'Station de lecture 3'!$V$91,"non" )=0,'Station de lecture 3'!$W$91="Conforme", 'Station de lecture 3'!$X$91="Conforme", 'Station de lecture 3'!$Y$92="Conforme"),"Conforme","Non conforme"))</f>
        <v/>
      </c>
    </row>
    <row r="81" spans="1:10" s="187" customFormat="1" ht="39" customHeight="1">
      <c r="A81" s="447"/>
      <c r="B81" s="207" t="s">
        <v>57</v>
      </c>
      <c r="C81" s="439"/>
      <c r="D81" s="208" t="str">
        <f>IF('Station de lecture 3'!$I26="","",'Station de lecture 3'!$I26)</f>
        <v/>
      </c>
      <c r="E81" s="208" t="str">
        <f>IF('Station de lecture 3'!$N26="","",'Station de lecture 3'!$N26)</f>
        <v/>
      </c>
      <c r="F81" s="208" t="str">
        <f>IF('Station de lecture 3'!$S26="","",'Station de lecture 3'!$S26)</f>
        <v/>
      </c>
      <c r="G81" s="208" t="str">
        <f>IF('Station de lecture 3'!$X26="","",'Station de lecture 3'!$X26)</f>
        <v/>
      </c>
      <c r="H81" s="209" t="str">
        <f>IF('Station de lecture 3'!$J52="","",IF(AND('Station de lecture 3'!$J52="Conforme",'Station de lecture 3'!$L52="Conforme", 'Station de lecture 3'!$N52="Conforme" ), "Conforme", "Non conforme" ))</f>
        <v/>
      </c>
      <c r="I81" s="209" t="str">
        <f>IF('Station de lecture 3'!$W52="","",IF(AND('Station de lecture 3'!$W52="Conforme",'Station de lecture 3'!$Y52="Conforme", 'Station de lecture 3'!$AA52="Conforme" ), "Conforme", "Non conforme" ))</f>
        <v/>
      </c>
      <c r="J81" s="209" t="str">
        <f>IF('Station de lecture 3'!$W$93="","", IF(AND( COUNTIF('Station de lecture 3'!$F$93 :'Station de lecture 3'!$V$93,"non" )=0,'Station de lecture 3'!$W$93="Conforme", 'Station de lecture 3'!$X$93="Conforme", 'Station de lecture 3'!$Y$92="Conforme"),"Conforme","Non conforme"))</f>
        <v/>
      </c>
    </row>
    <row r="82" spans="1:10" s="187" customFormat="1" ht="39" customHeight="1">
      <c r="A82" s="446" t="str">
        <f>IF('Station de lecture 3'!$B$27="","",'Station de lecture 3'!$B$27)</f>
        <v/>
      </c>
      <c r="B82" s="211" t="s">
        <v>76</v>
      </c>
      <c r="C82" s="438" t="str">
        <f>IF('Station de lecture 3'!$D27="","",'Station de lecture 3'!$D27)</f>
        <v/>
      </c>
      <c r="D82" s="205" t="str">
        <f>IF('Station de lecture 3'!$I27="","",'Station de lecture 3'!$I27)</f>
        <v/>
      </c>
      <c r="E82" s="205" t="str">
        <f>IF('Station de lecture 3'!$N27="","",'Station de lecture 3'!$N27)</f>
        <v/>
      </c>
      <c r="F82" s="205" t="str">
        <f>IF('Station de lecture 3'!$S27="","",'Station de lecture 3'!$S27)</f>
        <v/>
      </c>
      <c r="G82" s="205" t="str">
        <f>IF('Station de lecture 3'!$X27="","",'Station de lecture 3'!$X27)</f>
        <v/>
      </c>
      <c r="H82" s="206" t="str">
        <f>IF('Station de lecture 3'!$J53="","",IF(AND('Station de lecture 3'!$J53="Conforme",'Station de lecture 3'!$L53="Conforme", 'Station de lecture 3'!$N53="Conforme" ), "Conforme", "Non conforme" ))</f>
        <v/>
      </c>
      <c r="I82" s="206" t="str">
        <f>IF('Station de lecture 3'!$W53="","",IF(AND('Station de lecture 3'!$W53="Conforme",'Station de lecture 3'!$Y53="Conforme", 'Station de lecture 3'!$AA53="Conforme" ), "Conforme", "Non conforme" ))</f>
        <v/>
      </c>
      <c r="J82" s="213" t="str">
        <f>IF('Station de lecture 3'!$W$95="","", IF(AND( COUNTIF('Station de lecture 3'!$F$95 :'Station de lecture 3'!$V$95,"non" )=0,'Station de lecture 3'!$W$95="Conforme", 'Station de lecture 3'!$X$95="Conforme", 'Station de lecture 3'!$Y$96="Conforme"),"Conforme","Non conforme"))</f>
        <v/>
      </c>
    </row>
    <row r="83" spans="1:10" s="187" customFormat="1" ht="39" customHeight="1">
      <c r="A83" s="447"/>
      <c r="B83" s="214" t="s">
        <v>57</v>
      </c>
      <c r="C83" s="439"/>
      <c r="D83" s="208" t="str">
        <f>IF('Station de lecture 3'!$I28="","",'Station de lecture 3'!$I28)</f>
        <v/>
      </c>
      <c r="E83" s="208" t="str">
        <f>IF('Station de lecture 3'!$N28="","",'Station de lecture 3'!$N28)</f>
        <v/>
      </c>
      <c r="F83" s="208" t="str">
        <f>IF('Station de lecture 3'!$S28="","",'Station de lecture 3'!$S28)</f>
        <v/>
      </c>
      <c r="G83" s="208" t="str">
        <f>IF('Station de lecture 3'!$X28="","",'Station de lecture 3'!$X28)</f>
        <v/>
      </c>
      <c r="H83" s="209" t="str">
        <f>IF('Station de lecture 3'!$J54="","",IF(AND('Station de lecture 3'!$J54="Conforme",'Station de lecture 3'!$L54="Conforme", 'Station de lecture 3'!$N54="Conforme" ), "Conforme", "Non conforme" ))</f>
        <v/>
      </c>
      <c r="I83" s="209" t="str">
        <f>IF('Station de lecture 3'!$W54="","",IF(AND('Station de lecture 3'!$W54="Conforme",'Station de lecture 3'!$Y54="Conforme", 'Station de lecture 3'!$AA54="Conforme" ), "Conforme", "Non conforme" ))</f>
        <v/>
      </c>
      <c r="J83" s="216" t="str">
        <f>IF('Station de lecture 3'!$W$97="","", IF(AND( COUNTIF('Station de lecture 3'!$F$97 :'Station de lecture 3'!$V$97,"non" )=0,'Station de lecture 3'!$W$97="Conforme", 'Station de lecture 3'!$X$97="Conforme", 'Station de lecture 3'!$Y$96="Conforme"),"Conforme","Non conforme"))</f>
        <v/>
      </c>
    </row>
    <row r="84" spans="1:10" s="187" customFormat="1" ht="39" customHeight="1">
      <c r="A84" s="446" t="str">
        <f>IF('Station de lecture 3'!$B$29="","",'Station de lecture 3'!$B$29)</f>
        <v/>
      </c>
      <c r="B84" s="210" t="s">
        <v>76</v>
      </c>
      <c r="C84" s="438" t="str">
        <f>IF('Station de lecture 3'!$D29="","",'Station de lecture 3'!$D29)</f>
        <v/>
      </c>
      <c r="D84" s="205" t="str">
        <f>IF('Station de lecture 3'!$I29="","",'Station de lecture 3'!$I29)</f>
        <v/>
      </c>
      <c r="E84" s="205" t="str">
        <f>IF('Station de lecture 3'!$N29="","",'Station de lecture 3'!$N29)</f>
        <v/>
      </c>
      <c r="F84" s="205" t="str">
        <f>IF('Station de lecture 3'!$S29="","",'Station de lecture 3'!$S29)</f>
        <v/>
      </c>
      <c r="G84" s="205" t="str">
        <f>IF('Station de lecture 3'!$X29="","",'Station de lecture 3'!$X29)</f>
        <v/>
      </c>
      <c r="H84" s="206" t="str">
        <f>IF('Station de lecture 3'!$J55="","",IF(AND('Station de lecture 3'!$J55="Conforme",'Station de lecture 3'!$L55="Conforme", 'Station de lecture 3'!$N55="Conforme" ), "Conforme", "Non conforme" ))</f>
        <v/>
      </c>
      <c r="I84" s="206" t="str">
        <f>IF('Station de lecture 3'!$W55="","",IF(AND('Station de lecture 3'!$W55="Conforme",'Station de lecture 3'!$Y55="Conforme", 'Station de lecture 3'!$AA55="Conforme" ), "Conforme", "Non conforme" ))</f>
        <v/>
      </c>
      <c r="J84" s="206" t="str">
        <f>IF('Station de lecture 3'!$W$99="","", IF(AND( COUNTIF('Station de lecture 3'!$F$99 :'Station de lecture 3'!$V$99,"non" )=0,'Station de lecture 3'!$W$99="Conforme", 'Station de lecture 3'!$X$99="Conforme", 'Station de lecture 3'!$Y$100="Conforme"),"Conforme","Non conforme"))</f>
        <v/>
      </c>
    </row>
    <row r="85" spans="1:10" s="187" customFormat="1" ht="39" customHeight="1">
      <c r="A85" s="447"/>
      <c r="B85" s="207" t="s">
        <v>57</v>
      </c>
      <c r="C85" s="439"/>
      <c r="D85" s="208" t="str">
        <f>IF('Station de lecture 3'!$I30="","",'Station de lecture 3'!$I30)</f>
        <v/>
      </c>
      <c r="E85" s="208" t="str">
        <f>IF('Station de lecture 3'!$N30="","",'Station de lecture 3'!$N30)</f>
        <v/>
      </c>
      <c r="F85" s="208" t="str">
        <f>IF('Station de lecture 3'!$S30="","",'Station de lecture 3'!$S30)</f>
        <v/>
      </c>
      <c r="G85" s="208" t="str">
        <f>IF('Station de lecture 3'!$X30="","",'Station de lecture 3'!$X30)</f>
        <v/>
      </c>
      <c r="H85" s="209" t="str">
        <f>IF('Station de lecture 3'!$J56="","",IF(AND('Station de lecture 3'!$J56="Conforme",'Station de lecture 3'!$L56="Conforme", 'Station de lecture 3'!$N56="Conforme" ), "Conforme", "Non conforme" ))</f>
        <v/>
      </c>
      <c r="I85" s="209" t="str">
        <f>IF('Station de lecture 3'!$W56="","",IF(AND('Station de lecture 3'!$W56="Conforme",'Station de lecture 3'!$Y56="Conforme", 'Station de lecture 3'!$AA56="Conforme" ), "Conforme", "Non conforme" ))</f>
        <v/>
      </c>
      <c r="J85" s="209" t="str">
        <f>IF('Station de lecture 3'!$W$101="","", IF(AND( COUNTIF('Station de lecture 3'!$F$101 :'Station de lecture 3'!$V$101,"non" )=0,'Station de lecture 3'!$W$101="Conforme", 'Station de lecture 3'!$X$101="Conforme", 'Station de lecture 3'!$Y$100="Conforme"),"Conforme","Non conforme"))</f>
        <v/>
      </c>
    </row>
    <row r="86" spans="1:10" s="187" customFormat="1" ht="39" customHeight="1" thickBot="1"/>
    <row r="87" spans="1:10" s="187" customFormat="1" ht="39" customHeight="1" thickBot="1">
      <c r="A87" s="456" t="s">
        <v>147</v>
      </c>
      <c r="B87" s="457"/>
      <c r="C87" s="457"/>
      <c r="D87" s="458"/>
    </row>
    <row r="88" spans="1:10" s="187" customFormat="1" ht="39" customHeight="1" thickBot="1">
      <c r="A88" s="440" t="s">
        <v>23</v>
      </c>
      <c r="B88" s="441"/>
      <c r="C88" s="454" t="s">
        <v>24</v>
      </c>
      <c r="D88" s="455"/>
    </row>
    <row r="89" spans="1:10" s="187" customFormat="1" ht="39" customHeight="1" thickBot="1">
      <c r="A89" s="444"/>
      <c r="B89" s="445"/>
      <c r="C89" s="189" t="s">
        <v>27</v>
      </c>
      <c r="D89" s="189" t="s">
        <v>28</v>
      </c>
    </row>
    <row r="90" spans="1:10" s="187" customFormat="1" ht="39" customHeight="1" thickBot="1">
      <c r="A90" s="448" t="str">
        <f>IF(Identification!F$17="","",Identification!F$17)</f>
        <v/>
      </c>
      <c r="B90" s="449"/>
      <c r="C90" s="190" t="str">
        <f>IF(Identification!F$19="","",Identification!F$19)</f>
        <v/>
      </c>
      <c r="D90" s="190" t="str">
        <f>IF(Identification!F$20="","",Identification!F$20)</f>
        <v/>
      </c>
    </row>
    <row r="91" spans="1:10" s="187" customFormat="1" ht="39" customHeight="1">
      <c r="A91" s="192"/>
      <c r="B91" s="193"/>
      <c r="C91" s="450" t="s">
        <v>46</v>
      </c>
      <c r="D91" s="451"/>
      <c r="E91" s="451"/>
      <c r="F91" s="451"/>
      <c r="G91" s="451"/>
      <c r="H91" s="451"/>
      <c r="I91" s="451"/>
      <c r="J91" s="452"/>
    </row>
    <row r="92" spans="1:10" s="187" customFormat="1" ht="39" customHeight="1">
      <c r="A92" s="196"/>
      <c r="B92" s="197"/>
      <c r="C92" s="198" t="s">
        <v>54</v>
      </c>
      <c r="D92" s="199" t="s">
        <v>101</v>
      </c>
      <c r="E92" s="200" t="s">
        <v>100</v>
      </c>
      <c r="F92" s="450" t="s">
        <v>102</v>
      </c>
      <c r="G92" s="452"/>
      <c r="H92" s="453" t="s">
        <v>137</v>
      </c>
      <c r="I92" s="453"/>
      <c r="J92" s="198" t="s">
        <v>103</v>
      </c>
    </row>
    <row r="93" spans="1:10" s="187" customFormat="1" ht="39" customHeight="1">
      <c r="A93" s="198" t="s">
        <v>45</v>
      </c>
      <c r="B93" s="198" t="s">
        <v>138</v>
      </c>
      <c r="C93" s="198"/>
      <c r="D93" s="201" t="s">
        <v>56</v>
      </c>
      <c r="E93" s="201" t="s">
        <v>58</v>
      </c>
      <c r="F93" s="202" t="s">
        <v>59</v>
      </c>
      <c r="G93" s="203" t="s">
        <v>60</v>
      </c>
      <c r="H93" s="202" t="s">
        <v>61</v>
      </c>
      <c r="I93" s="203" t="s">
        <v>62</v>
      </c>
      <c r="J93" s="201" t="s">
        <v>55</v>
      </c>
    </row>
    <row r="94" spans="1:10" s="187" customFormat="1" ht="39" customHeight="1">
      <c r="A94" s="437" t="str">
        <f>IF('Station de lecture 4'!$B$11="","",'Station de lecture 4'!$B$11)</f>
        <v/>
      </c>
      <c r="B94" s="204" t="s">
        <v>76</v>
      </c>
      <c r="C94" s="438" t="str">
        <f>IF('Station de lecture 4'!$D11="","",'Station de lecture 4'!$D11)</f>
        <v/>
      </c>
      <c r="D94" s="205" t="str">
        <f>IF('Station de lecture 4'!$I11="","",'Station de lecture 4'!$I11)</f>
        <v/>
      </c>
      <c r="E94" s="205" t="str">
        <f>IF('Station de lecture 4'!$N11="","",'Station de lecture 4'!$N11)</f>
        <v/>
      </c>
      <c r="F94" s="205" t="str">
        <f>IF('Station de lecture 4'!$S11="","",'Station de lecture 4'!$S11)</f>
        <v/>
      </c>
      <c r="G94" s="205" t="str">
        <f>IF('Station de lecture 4'!$X11="","",'Station de lecture 4'!$X11)</f>
        <v/>
      </c>
      <c r="H94" s="206" t="str">
        <f>IF('Station de lecture 4'!$J37="","",IF(AND('Station de lecture 4'!$J37="Conforme",'Station de lecture 4'!$L37="Conforme", 'Station de lecture 4'!$N37="Conforme" ), "Conforme", "Non conforme" ))</f>
        <v/>
      </c>
      <c r="I94" s="206" t="str">
        <f>IF('Station de lecture 4'!$W37="","",IF(AND('Station de lecture 4'!$W37="Conforme",'Station de lecture 4'!$Y37="Conforme", 'Station de lecture 4'!$AA37="Conforme" ), "Conforme", "Non conforme" ))</f>
        <v/>
      </c>
      <c r="J94" s="206" t="str">
        <f>IF('Station de lecture 4'!$W$63="","", IF(AND( COUNTIF('Station de lecture 4'!$F$63 :'Station de lecture 4'!$V$63,"non" )=0,'Station de lecture 4'!$W$63="Conforme", 'Station de lecture 4'!$X$63="Conforme", 'Station de lecture 4'!$Y$64="Conforme"),"Conforme","Non conforme"))</f>
        <v/>
      </c>
    </row>
    <row r="95" spans="1:10" s="187" customFormat="1" ht="39" customHeight="1">
      <c r="A95" s="437"/>
      <c r="B95" s="207" t="s">
        <v>57</v>
      </c>
      <c r="C95" s="439"/>
      <c r="D95" s="208" t="str">
        <f>IF('Station de lecture 4'!$I12="","",'Station de lecture 4'!$I12)</f>
        <v/>
      </c>
      <c r="E95" s="208" t="str">
        <f>IF('Station de lecture 4'!$N12="","",'Station de lecture 4'!$N12)</f>
        <v/>
      </c>
      <c r="F95" s="208" t="str">
        <f>IF('Station de lecture 4'!$S12="","",'Station de lecture 4'!$S12)</f>
        <v/>
      </c>
      <c r="G95" s="208" t="str">
        <f>IF('Station de lecture 4'!$X12="","",'Station de lecture 4'!$X12)</f>
        <v/>
      </c>
      <c r="H95" s="209" t="str">
        <f>IF('Station de lecture 4'!$J38="","",IF(AND('Station de lecture 4'!$J38="Conforme",'Station de lecture 4'!$L38="Conforme", 'Station de lecture 4'!$N38="Conforme" ), "Conforme", "Non conforme" ))</f>
        <v/>
      </c>
      <c r="I95" s="209" t="str">
        <f>IF('Station de lecture 4'!$W38="","",IF(AND('Station de lecture 4'!$W38="Conforme",'Station de lecture 4'!$Y38="Conforme", 'Station de lecture 4'!$AA38="Conforme" ), "Conforme", "Non conforme" ))</f>
        <v/>
      </c>
      <c r="J95" s="209" t="str">
        <f>IF('Station de lecture 4'!$W$65="","", IF(AND( COUNTIF('Station de lecture 4'!$F$65 :'Station de lecture 4'!$V$65,"non" )=0,'Station de lecture 4'!$W$65="Conforme", 'Station de lecture 4'!$X$65="Conforme", 'Station de lecture 4'!$Y$64="Conforme"),"Conforme","Non conforme"))</f>
        <v/>
      </c>
    </row>
    <row r="96" spans="1:10" s="187" customFormat="1" ht="39" customHeight="1">
      <c r="A96" s="437" t="str">
        <f>IF('Station de lecture 4'!$B$13="","",'Station de lecture 4'!$B$13)</f>
        <v/>
      </c>
      <c r="B96" s="210" t="s">
        <v>76</v>
      </c>
      <c r="C96" s="438" t="str">
        <f>IF('Station de lecture 4'!$D13="","",'Station de lecture 4'!$D13)</f>
        <v/>
      </c>
      <c r="D96" s="205" t="str">
        <f>IF('Station de lecture 4'!$I13="","",'Station de lecture 4'!$I13)</f>
        <v/>
      </c>
      <c r="E96" s="205" t="str">
        <f>IF('Station de lecture 4'!$N13="","",'Station de lecture 4'!$N13)</f>
        <v/>
      </c>
      <c r="F96" s="205" t="str">
        <f>IF('Station de lecture 4'!$S13="","",'Station de lecture 4'!$S13)</f>
        <v/>
      </c>
      <c r="G96" s="205" t="str">
        <f>IF('Station de lecture 4'!$X13="","",'Station de lecture 4'!$X13)</f>
        <v/>
      </c>
      <c r="H96" s="206" t="str">
        <f>IF('Station de lecture 4'!$J39="","",IF(AND('Station de lecture 4'!$J39="Conforme",'Station de lecture 4'!$L39="Conforme", 'Station de lecture 4'!$N39="Conforme" ), "Conforme", "Non conforme" ))</f>
        <v/>
      </c>
      <c r="I96" s="206" t="str">
        <f>IF('Station de lecture 4'!$W39="","",IF(AND('Station de lecture 4'!$W39="Conforme",'Station de lecture 4'!$Y39="Conforme", 'Station de lecture 4'!$AA39="Conforme" ), "Conforme", "Non conforme" ))</f>
        <v/>
      </c>
      <c r="J96" s="206" t="str">
        <f>IF('Station de lecture 4'!$W$67="","", IF(AND( COUNTIF('Station de lecture 4'!$F$67 :'Station de lecture 4'!$V$67,"non" )=0,'Station de lecture 4'!$W$67="Conforme", 'Station de lecture 4'!$X$67="Conforme", 'Station de lecture 4'!$Y$68="Conforme"),"Conforme","Non conforme"))</f>
        <v/>
      </c>
    </row>
    <row r="97" spans="1:10" s="187" customFormat="1" ht="39" customHeight="1">
      <c r="A97" s="437"/>
      <c r="B97" s="207" t="s">
        <v>57</v>
      </c>
      <c r="C97" s="439"/>
      <c r="D97" s="208" t="str">
        <f>IF('Station de lecture 4'!$I14="","",'Station de lecture 4'!$I14)</f>
        <v/>
      </c>
      <c r="E97" s="208" t="str">
        <f>IF('Station de lecture 4'!$N14="","",'Station de lecture 4'!$N14)</f>
        <v/>
      </c>
      <c r="F97" s="208" t="str">
        <f>IF('Station de lecture 4'!$S14="","",'Station de lecture 4'!$S14)</f>
        <v/>
      </c>
      <c r="G97" s="208" t="str">
        <f>IF('Station de lecture 4'!$X14="","",'Station de lecture 4'!$X14)</f>
        <v/>
      </c>
      <c r="H97" s="209" t="str">
        <f>IF('Station de lecture 4'!$J40="","",IF(AND('Station de lecture 4'!$J40="Conforme",'Station de lecture 4'!$L40="Conforme", 'Station de lecture 4'!$N40="Conforme" ), "Conforme", "Non conforme" ))</f>
        <v/>
      </c>
      <c r="I97" s="209" t="str">
        <f>IF('Station de lecture 4'!$W40="","",IF(AND('Station de lecture 4'!$W40="Conforme",'Station de lecture 4'!$Y40="Conforme", 'Station de lecture 4'!$AA40="Conforme" ), "Conforme", "Non conforme" ))</f>
        <v/>
      </c>
      <c r="J97" s="209" t="str">
        <f>IF('Station de lecture 4'!$W$69="","", IF(AND( COUNTIF('Station de lecture 4'!$F$69 :'Station de lecture 4'!$V$69,"non" )=0,'Station de lecture 1'!$W$69="Conforme", 'Station de lecture 1'!$X$69="Conforme", 'Station de lecture 1'!$Y68="Conforme"),"Conforme","Non conforme"))</f>
        <v/>
      </c>
    </row>
    <row r="98" spans="1:10" s="187" customFormat="1" ht="39" customHeight="1">
      <c r="A98" s="437" t="str">
        <f>IF('Station de lecture 4'!$B$15="","",'Station de lecture 4'!$B$15)</f>
        <v/>
      </c>
      <c r="B98" s="211" t="s">
        <v>76</v>
      </c>
      <c r="C98" s="438" t="str">
        <f>IF('Station de lecture 4'!$D15="","",'Station de lecture 4'!$D15)</f>
        <v/>
      </c>
      <c r="D98" s="205" t="str">
        <f>IF('Station de lecture 4'!$I15="","",'Station de lecture 4'!$I15)</f>
        <v/>
      </c>
      <c r="E98" s="205" t="str">
        <f>IF('Station de lecture 4'!$N15="","",'Station de lecture 4'!$N15)</f>
        <v/>
      </c>
      <c r="F98" s="205" t="str">
        <f>IF('Station de lecture 4'!$S15="","",'Station de lecture 4'!$S15)</f>
        <v/>
      </c>
      <c r="G98" s="205" t="str">
        <f>IF('Station de lecture 4'!$X15="","",'Station de lecture 4'!$X15)</f>
        <v/>
      </c>
      <c r="H98" s="206" t="str">
        <f>IF('Station de lecture 4'!$J41="","",IF(AND('Station de lecture 4'!$J41="Conforme",'Station de lecture 4'!$L41="Conforme", 'Station de lecture 4'!$N41="Conforme" ), "Conforme", "Non conforme" ))</f>
        <v/>
      </c>
      <c r="I98" s="206" t="str">
        <f>IF('Station de lecture 4'!$W41="","",IF(AND('Station de lecture 4'!$W41="Conforme",'Station de lecture 4'!$Y41="Conforme", 'Station de lecture 4'!$AA41="Conforme" ), "Conforme", "Non conforme" ))</f>
        <v/>
      </c>
      <c r="J98" s="213" t="str">
        <f>IF('Station de lecture 4'!W71="","", IF(AND( COUNTIF('Station de lecture 4'!F71 :'Station de lecture 4'!V71,"non" )=0,'Station de lecture 4'!W71="Conforme", 'Station de lecture 4'!X71="Conforme", 'Station de lecture 4'!Y72="Conforme"),"Conforme","Non conforme"))</f>
        <v/>
      </c>
    </row>
    <row r="99" spans="1:10" s="187" customFormat="1" ht="39" customHeight="1">
      <c r="A99" s="437"/>
      <c r="B99" s="214" t="s">
        <v>57</v>
      </c>
      <c r="C99" s="439"/>
      <c r="D99" s="208" t="str">
        <f>IF('Station de lecture 4'!$I16="","",'Station de lecture 4'!$I16)</f>
        <v/>
      </c>
      <c r="E99" s="208" t="str">
        <f>IF('Station de lecture 4'!$N16="","",'Station de lecture 4'!$N16)</f>
        <v/>
      </c>
      <c r="F99" s="208" t="str">
        <f>IF('Station de lecture 4'!$S16="","",'Station de lecture 4'!$S16)</f>
        <v/>
      </c>
      <c r="G99" s="208" t="str">
        <f>IF('Station de lecture 4'!$X16="","",'Station de lecture 4'!$X16)</f>
        <v/>
      </c>
      <c r="H99" s="209" t="str">
        <f>IF('Station de lecture 4'!$J42="","",IF(AND('Station de lecture 4'!$J42="Conforme",'Station de lecture 4'!$L42="Conforme", 'Station de lecture 4'!$N42="Conforme" ), "Conforme", "Non conforme" ))</f>
        <v/>
      </c>
      <c r="I99" s="209" t="str">
        <f>IF('Station de lecture 4'!$W42="","",IF(AND('Station de lecture 4'!$W42="Conforme",'Station de lecture 4'!$Y42="Conforme", 'Station de lecture 4'!$AA42="Conforme" ), "Conforme", "Non conforme" ))</f>
        <v/>
      </c>
      <c r="J99" s="216" t="str">
        <f>IF('Station de lecture 4'!$W$73="","", IF(AND( COUNTIF('Station de lecture 4'!$F$73 :'Station de lecture 4'!$V$73,"non" )=0,'Station de lecture 4'!$W$73="Conforme", 'Station de lecture 4'!$X$73="Conforme", 'Station de lecture 4'!$Y$72="Conforme"),"Conforme","Non conforme"))</f>
        <v/>
      </c>
    </row>
    <row r="100" spans="1:10" s="187" customFormat="1" ht="39" customHeight="1">
      <c r="A100" s="437" t="str">
        <f>IF('Station de lecture 4'!$B$17="","",'Station de lecture 4'!$B$17)</f>
        <v/>
      </c>
      <c r="B100" s="211" t="s">
        <v>76</v>
      </c>
      <c r="C100" s="438" t="str">
        <f>IF('Station de lecture 4'!$D17="","",'Station de lecture 4'!$D17)</f>
        <v/>
      </c>
      <c r="D100" s="205" t="str">
        <f>IF('Station de lecture 4'!$I17="","",'Station de lecture 4'!$I17)</f>
        <v/>
      </c>
      <c r="E100" s="205" t="str">
        <f>IF('Station de lecture 4'!$N17="","",'Station de lecture 4'!$N17)</f>
        <v/>
      </c>
      <c r="F100" s="205" t="str">
        <f>IF('Station de lecture 4'!$S17="","",'Station de lecture 4'!$S17)</f>
        <v/>
      </c>
      <c r="G100" s="205" t="str">
        <f>IF('Station de lecture 4'!$X17="","",'Station de lecture 4'!$X17)</f>
        <v/>
      </c>
      <c r="H100" s="206" t="str">
        <f>IF('Station de lecture 4'!$J43="","",IF(AND('Station de lecture 4'!$J43="Conforme",'Station de lecture 4'!$L43="Conforme", 'Station de lecture 4'!$N43="Conforme" ), "Conforme", "Non conforme" ))</f>
        <v/>
      </c>
      <c r="I100" s="206" t="str">
        <f>IF('Station de lecture 4'!$W43="","",IF(AND('Station de lecture 4'!$W43="Conforme",'Station de lecture 4'!$Y43="Conforme", 'Station de lecture 4'!$AA43="Conforme" ), "Conforme", "Non conforme" ))</f>
        <v/>
      </c>
      <c r="J100" s="213" t="str">
        <f>IF('Station de lecture 4'!$W$75="","", IF(AND( COUNTIF('Station de lecture 4'!$F$75 :'Station de lecture 4'!$V$75,"non" )=0,'Station de lecture 4'!$W$75="Conforme", 'Station de lecture 4'!$X$75="Conforme", 'Station de lecture 4'!$Y$76="Conforme"),"Conforme","Non conforme"))</f>
        <v/>
      </c>
    </row>
    <row r="101" spans="1:10" s="187" customFormat="1" ht="39" customHeight="1">
      <c r="A101" s="437"/>
      <c r="B101" s="214" t="s">
        <v>57</v>
      </c>
      <c r="C101" s="439"/>
      <c r="D101" s="208" t="str">
        <f>IF('Station de lecture 4'!$I18="","",'Station de lecture 4'!$I18)</f>
        <v/>
      </c>
      <c r="E101" s="208" t="str">
        <f>IF('Station de lecture 4'!$N18="","",'Station de lecture 4'!$N18)</f>
        <v/>
      </c>
      <c r="F101" s="208" t="str">
        <f>IF('Station de lecture 4'!$S18="","",'Station de lecture 4'!$S18)</f>
        <v/>
      </c>
      <c r="G101" s="208" t="str">
        <f>IF('Station de lecture 4'!$X18="","",'Station de lecture 4'!$X18)</f>
        <v/>
      </c>
      <c r="H101" s="209" t="str">
        <f>IF('Station de lecture 4'!$J44="","",IF(AND('Station de lecture 4'!$J44="Conforme",'Station de lecture 4'!$L44="Conforme", 'Station de lecture 4'!$N44="Conforme" ), "Conforme", "Non conforme" ))</f>
        <v/>
      </c>
      <c r="I101" s="209" t="str">
        <f>IF('Station de lecture 4'!$W44="","",IF(AND('Station de lecture 4'!$W44="Conforme",'Station de lecture 4'!$Y44="Conforme", 'Station de lecture 4'!$AA44="Conforme" ), "Conforme", "Non conforme" ))</f>
        <v/>
      </c>
      <c r="J101" s="216" t="str">
        <f>IF('Station de lecture 4'!$W$77="","", IF(AND( COUNTIF('Station de lecture 4'!$F$77 :'Station de lecture 4'!$V$77,"non" )=0,'Station de lecture 4'!$W$77="Conforme", 'Station de lecture 4'!$X$77="Conforme", 'Station de lecture 4'!$Y$76="Conforme"),"Conforme","Non conforme"))</f>
        <v/>
      </c>
    </row>
    <row r="102" spans="1:10" s="187" customFormat="1" ht="39" customHeight="1">
      <c r="A102" s="437" t="str">
        <f>IF('Station de lecture 4'!$B19="","",'Station de lecture 4'!$B19)</f>
        <v/>
      </c>
      <c r="B102" s="211" t="s">
        <v>76</v>
      </c>
      <c r="C102" s="438" t="str">
        <f>IF('Station de lecture 4'!$D19="","",'Station de lecture 4'!$D19)</f>
        <v/>
      </c>
      <c r="D102" s="205" t="str">
        <f>IF('Station de lecture 4'!$I19="","",'Station de lecture 4'!$I19)</f>
        <v/>
      </c>
      <c r="E102" s="205" t="str">
        <f>IF('Station de lecture 4'!$N19="","",'Station de lecture 4'!$N19)</f>
        <v/>
      </c>
      <c r="F102" s="205" t="str">
        <f>IF('Station de lecture 4'!$S19="","",'Station de lecture 4'!$S19)</f>
        <v/>
      </c>
      <c r="G102" s="205" t="str">
        <f>IF('Station de lecture 4'!$X19="","",'Station de lecture 4'!$X19)</f>
        <v/>
      </c>
      <c r="H102" s="206" t="str">
        <f>IF('Station de lecture 4'!$J45="","",IF(AND('Station de lecture 4'!$J45="Conforme",'Station de lecture 4'!$L45="Conforme", 'Station de lecture 4'!$N45="Conforme" ), "Conforme", "Non conforme" ))</f>
        <v/>
      </c>
      <c r="I102" s="206" t="str">
        <f>IF('Station de lecture 4'!$W45="","",IF(AND('Station de lecture 4'!$W45="Conforme",'Station de lecture 4'!$Y45="Conforme", 'Station de lecture 4'!$AA45="Conforme" ), "Conforme", "Non conforme" ))</f>
        <v/>
      </c>
      <c r="J102" s="213" t="str">
        <f>IF('Station de lecture 4'!$W$79="","", IF(AND( COUNTIF('Station de lecture 4'!$F$79 :'Station de lecture 4'!$V$79,"non" )=0,'Station de lecture 4'!$W$79="Conforme", 'Station de lecture 4'!$X$79="Conforme", 'Station de lecture 4'!$Y$80="Conforme"),"Conforme","Non conforme"))</f>
        <v/>
      </c>
    </row>
    <row r="103" spans="1:10" s="187" customFormat="1" ht="39" customHeight="1">
      <c r="A103" s="437"/>
      <c r="B103" s="214" t="s">
        <v>57</v>
      </c>
      <c r="C103" s="439"/>
      <c r="D103" s="208" t="str">
        <f>IF('Station de lecture 4'!$I20="","",'Station de lecture 4'!$I20)</f>
        <v/>
      </c>
      <c r="E103" s="208" t="str">
        <f>IF('Station de lecture 4'!$N20="","",'Station de lecture 4'!$N20)</f>
        <v/>
      </c>
      <c r="F103" s="208" t="str">
        <f>IF('Station de lecture 4'!$S20="","",'Station de lecture 4'!$S20)</f>
        <v/>
      </c>
      <c r="G103" s="208" t="str">
        <f>IF('Station de lecture 4'!$X20="","",'Station de lecture 4'!$X20)</f>
        <v/>
      </c>
      <c r="H103" s="209" t="str">
        <f>IF('Station de lecture 4'!$J46="","",IF(AND('Station de lecture 4'!$J46="Conforme",'Station de lecture 4'!$L46="Conforme", 'Station de lecture 4'!$N46="Conforme" ), "Conforme", "Non conforme" ))</f>
        <v/>
      </c>
      <c r="I103" s="209" t="str">
        <f>IF('Station de lecture 4'!$W46="","",IF(AND('Station de lecture 4'!$W46="Conforme",'Station de lecture 4'!$Y46="Conforme", 'Station de lecture 4'!$AA46="Conforme" ), "Conforme", "Non conforme" ))</f>
        <v/>
      </c>
      <c r="J103" s="216" t="str">
        <f>IF('Station de lecture 4'!$W$81="","", IF(AND( COUNTIF('Station de lecture 4'!$F$81 :'Station de lecture 4'!$V$81,"non" )=0,'Station de lecture 4'!$W$81="Conforme", 'Station de lecture 4'!$X$81="Conforme", 'Station de lecture 4'!$Y$80="Conforme"),"Conforme","Non conforme"))</f>
        <v/>
      </c>
    </row>
    <row r="104" spans="1:10" s="187" customFormat="1" ht="39" customHeight="1">
      <c r="A104" s="437" t="str">
        <f>IF('Station de lecture 4'!$B21="","",'Station de lecture 4'!$B21)</f>
        <v/>
      </c>
      <c r="B104" s="211" t="s">
        <v>76</v>
      </c>
      <c r="C104" s="438" t="str">
        <f>IF('Station de lecture 4'!$D21="","",'Station de lecture 4'!$D21)</f>
        <v/>
      </c>
      <c r="D104" s="205" t="str">
        <f>IF('Station de lecture 4'!$I21="","",'Station de lecture 4'!$I21)</f>
        <v/>
      </c>
      <c r="E104" s="205" t="str">
        <f>IF('Station de lecture 4'!$N21="","",'Station de lecture 4'!$N21)</f>
        <v/>
      </c>
      <c r="F104" s="205" t="str">
        <f>IF('Station de lecture 4'!$S21="","",'Station de lecture 4'!$S21)</f>
        <v/>
      </c>
      <c r="G104" s="205" t="str">
        <f>IF('Station de lecture 4'!$X21="","",'Station de lecture 4'!$X21)</f>
        <v/>
      </c>
      <c r="H104" s="206" t="str">
        <f>IF('Station de lecture 4'!$J47="","",IF(AND('Station de lecture 4'!$J47="Conforme",'Station de lecture 4'!$L47="Conforme", 'Station de lecture 4'!$N47="Conforme" ), "Conforme", "Non conforme" ))</f>
        <v/>
      </c>
      <c r="I104" s="206" t="str">
        <f>IF('Station de lecture 4'!$W47="","",IF(AND('Station de lecture 4'!$W47="Conforme",'Station de lecture 4'!$Y47="Conforme", 'Station de lecture 4'!$AA47="Conforme" ), "Conforme", "Non conforme" ))</f>
        <v/>
      </c>
      <c r="J104" s="213" t="str">
        <f>IF('Station de lecture 4'!$W$83="","", IF(AND( COUNTIF('Station de lecture 4'!$F$83 :'Station de lecture 4'!$V$83,"non" )=0,'Station de lecture 4'!$W$83="Conforme", 'Station de lecture 4'!$X$83="Conforme", 'Station de lecture 4'!$Y$84="Conforme"),"Conforme","Non conforme"))</f>
        <v/>
      </c>
    </row>
    <row r="105" spans="1:10" s="187" customFormat="1" ht="39" customHeight="1">
      <c r="A105" s="437"/>
      <c r="B105" s="214" t="s">
        <v>57</v>
      </c>
      <c r="C105" s="439"/>
      <c r="D105" s="208" t="str">
        <f>IF('Station de lecture 4'!$I22="","",'Station de lecture 4'!$I22)</f>
        <v/>
      </c>
      <c r="E105" s="208" t="str">
        <f>IF('Station de lecture 4'!$N22="","",'Station de lecture 4'!$N22)</f>
        <v/>
      </c>
      <c r="F105" s="208" t="str">
        <f>IF('Station de lecture 4'!$S22="","",'Station de lecture 4'!$S22)</f>
        <v/>
      </c>
      <c r="G105" s="208" t="str">
        <f>IF('Station de lecture 4'!$X22="","",'Station de lecture 4'!$X22)</f>
        <v/>
      </c>
      <c r="H105" s="209" t="str">
        <f>IF('Station de lecture 4'!$J48="","",IF(AND('Station de lecture 4'!$J48="Conforme",'Station de lecture 4'!$L48="Conforme", 'Station de lecture 4'!$N48="Conforme" ), "Conforme", "Non conforme" ))</f>
        <v/>
      </c>
      <c r="I105" s="209" t="str">
        <f>IF('Station de lecture 4'!$W48="","",IF(AND('Station de lecture 4'!$W48="Conforme",'Station de lecture 4'!$Y48="Conforme", 'Station de lecture 4'!$AA48="Conforme" ), "Conforme", "Non conforme" ))</f>
        <v/>
      </c>
      <c r="J105" s="216" t="str">
        <f>IF('Station de lecture 4'!$W$85="","", IF(AND( COUNTIF('Station de lecture 4'!$F$85 :'Station de lecture 4'!$V$85,"non" )=0,'Station de lecture 4'!$W$85="Conforme", 'Station de lecture 4'!$X$85="Conforme", 'Station de lecture 4'!$Y$84="Conforme"),"Conforme","Non conforme"))</f>
        <v/>
      </c>
    </row>
    <row r="106" spans="1:10" s="187" customFormat="1" ht="39" customHeight="1">
      <c r="A106" s="437" t="str">
        <f>IF('Station de lecture 4'!$B23="","",'Station de lecture 4'!$B23)</f>
        <v/>
      </c>
      <c r="B106" s="210" t="s">
        <v>76</v>
      </c>
      <c r="C106" s="438" t="str">
        <f>IF('Station de lecture 4'!$D23="","",'Station de lecture 4'!$D23)</f>
        <v/>
      </c>
      <c r="D106" s="205" t="str">
        <f>IF('Station de lecture 4'!$I23="","",'Station de lecture 4'!$I23)</f>
        <v/>
      </c>
      <c r="E106" s="205" t="str">
        <f>IF('Station de lecture 4'!$N23="","",'Station de lecture 4'!$N23)</f>
        <v/>
      </c>
      <c r="F106" s="205" t="str">
        <f>IF('Station de lecture 4'!$S23="","",'Station de lecture 4'!$S23)</f>
        <v/>
      </c>
      <c r="G106" s="205" t="str">
        <f>IF('Station de lecture 4'!$X23="","",'Station de lecture 4'!$X23)</f>
        <v/>
      </c>
      <c r="H106" s="206" t="str">
        <f>IF('Station de lecture 4'!$J49="","",IF(AND('Station de lecture 4'!$J49="Conforme",'Station de lecture 4'!$L49="Conforme", 'Station de lecture 4'!$N49="Conforme" ), "Conforme", "Non conforme" ))</f>
        <v/>
      </c>
      <c r="I106" s="206" t="str">
        <f>IF('Station de lecture 4'!$W49="","",IF(AND('Station de lecture 4'!$W49="Conforme",'Station de lecture 4'!$Y49="Conforme", 'Station de lecture 4'!$AA49="Conforme" ), "Conforme", "Non conforme" ))</f>
        <v/>
      </c>
      <c r="J106" s="206" t="str">
        <f>IF('Station de lecture 4'!$W$87="","", IF(AND( COUNTIF('Station de lecture 4'!$F$87 :'Station de lecture 4'!$V$87,"non" )=0,'Station de lecture 4'!$W$87="Conforme", 'Station de lecture 4'!$X$87="Conforme", 'Station de lecture 4'!$Y$88="Conforme"),"Conforme","Non conforme"))</f>
        <v/>
      </c>
    </row>
    <row r="107" spans="1:10" s="187" customFormat="1" ht="39" customHeight="1">
      <c r="A107" s="437"/>
      <c r="B107" s="207" t="s">
        <v>57</v>
      </c>
      <c r="C107" s="439"/>
      <c r="D107" s="208" t="str">
        <f>IF('Station de lecture 4'!$I24="","",'Station de lecture 4'!$I24)</f>
        <v/>
      </c>
      <c r="E107" s="208" t="str">
        <f>IF('Station de lecture 4'!$N24="","",'Station de lecture 4'!$N24)</f>
        <v/>
      </c>
      <c r="F107" s="208" t="str">
        <f>IF('Station de lecture 4'!$S24="","",'Station de lecture 4'!$S24)</f>
        <v/>
      </c>
      <c r="G107" s="208" t="str">
        <f>IF('Station de lecture 4'!$X24="","",'Station de lecture 4'!$X24)</f>
        <v/>
      </c>
      <c r="H107" s="209" t="str">
        <f>IF('Station de lecture 4'!$J50="","",IF(AND('Station de lecture 4'!$J50="Conforme",'Station de lecture 4'!$L50="Conforme", 'Station de lecture 4'!$N50="Conforme" ), "Conforme", "Non conforme" ))</f>
        <v/>
      </c>
      <c r="I107" s="209" t="str">
        <f>IF('Station de lecture 4'!$W50="","",IF(AND('Station de lecture 4'!$W50="Conforme",'Station de lecture 4'!$Y50="Conforme", 'Station de lecture 4'!$AA50="Conforme" ), "Conforme", "Non conforme" ))</f>
        <v/>
      </c>
      <c r="J107" s="209" t="str">
        <f>IF('Station de lecture 4'!$W$89="","", IF(AND( COUNTIF('Station de lecture 4'!$F$89 :'Station de lecture 4'!$V$89,"non" )=0,'Station de lecture 4'!$W$89="Conforme", 'Station de lecture 4'!$X$89="Conforme", 'Station de lecture 4'!$Y$88="Conforme"),"Conforme","Non conforme"))</f>
        <v/>
      </c>
    </row>
    <row r="108" spans="1:10" s="187" customFormat="1" ht="39" customHeight="1">
      <c r="A108" s="437" t="str">
        <f>IF('Station de lecture 4'!$B25="","",'Station de lecture 4'!$B25)</f>
        <v/>
      </c>
      <c r="B108" s="210" t="s">
        <v>76</v>
      </c>
      <c r="C108" s="438" t="str">
        <f>IF('Station de lecture 4'!$D25="","",'Station de lecture 4'!$D25)</f>
        <v/>
      </c>
      <c r="D108" s="205" t="str">
        <f>IF('Station de lecture 4'!$I25="","",'Station de lecture 4'!$I25)</f>
        <v/>
      </c>
      <c r="E108" s="205" t="str">
        <f>IF('Station de lecture 4'!$N25="","",'Station de lecture 4'!$N25)</f>
        <v/>
      </c>
      <c r="F108" s="205" t="str">
        <f>IF('Station de lecture 4'!$S25="","",'Station de lecture 4'!$S25)</f>
        <v/>
      </c>
      <c r="G108" s="205" t="str">
        <f>IF('Station de lecture 4'!$X25="","",'Station de lecture 4'!$X25)</f>
        <v/>
      </c>
      <c r="H108" s="206" t="str">
        <f>IF('Station de lecture 4'!$J51="","",IF(AND('Station de lecture 4'!$J51="Conforme",'Station de lecture 4'!$L51="Conforme", 'Station de lecture 4'!$N51="Conforme" ), "Conforme", "Non conforme" ))</f>
        <v/>
      </c>
      <c r="I108" s="206" t="str">
        <f>IF('Station de lecture 4'!$W51="","",IF(AND('Station de lecture 4'!$W51="Conforme",'Station de lecture 4'!$Y51="Conforme", 'Station de lecture 4'!$AA51="Conforme" ), "Conforme", "Non conforme" ))</f>
        <v/>
      </c>
      <c r="J108" s="206" t="str">
        <f>IF('Station de lecture 4'!$W$91="","", IF(AND( COUNTIF('Station de lecture 4'!$F$91 :'Station de lecture 4'!$V$91,"non" )=0,'Station de lecture 4'!$W$91="Conforme", 'Station de lecture 4'!$X$91="Conforme", 'Station de lecture 4'!$Y$92="Conforme"),"Conforme","Non conforme"))</f>
        <v/>
      </c>
    </row>
    <row r="109" spans="1:10" s="187" customFormat="1" ht="39" customHeight="1">
      <c r="A109" s="437"/>
      <c r="B109" s="207" t="s">
        <v>57</v>
      </c>
      <c r="C109" s="439"/>
      <c r="D109" s="208" t="str">
        <f>IF('Station de lecture 4'!$I26="","",'Station de lecture 4'!$I26)</f>
        <v/>
      </c>
      <c r="E109" s="208" t="str">
        <f>IF('Station de lecture 4'!$N26="","",'Station de lecture 4'!$N26)</f>
        <v/>
      </c>
      <c r="F109" s="208" t="str">
        <f>IF('Station de lecture 4'!$S26="","",'Station de lecture 4'!$S26)</f>
        <v/>
      </c>
      <c r="G109" s="208" t="str">
        <f>IF('Station de lecture 4'!$X26="","",'Station de lecture 4'!$X26)</f>
        <v/>
      </c>
      <c r="H109" s="209" t="str">
        <f>IF('Station de lecture 4'!$J52="","",IF(AND('Station de lecture 4'!$J52="Conforme",'Station de lecture 4'!$L52="Conforme", 'Station de lecture 4'!$N52="Conforme" ), "Conforme", "Non conforme" ))</f>
        <v/>
      </c>
      <c r="I109" s="209" t="str">
        <f>IF('Station de lecture 4'!$W52="","",IF(AND('Station de lecture 4'!$W52="Conforme",'Station de lecture 4'!$Y52="Conforme", 'Station de lecture 4'!$AA52="Conforme" ), "Conforme", "Non conforme" ))</f>
        <v/>
      </c>
      <c r="J109" s="209" t="str">
        <f>IF('Station de lecture 4'!$W$93="","", IF(AND( COUNTIF('Station de lecture 4'!$F$93 :'Station de lecture 4'!$V$93,"non" )=0,'Station de lecture 4'!$W$93="Conforme", 'Station de lecture 4'!$X$93="Conforme", 'Station de lecture 4'!$Y$92="Conforme"),"Conforme","Non conforme"))</f>
        <v/>
      </c>
    </row>
    <row r="110" spans="1:10" s="187" customFormat="1" ht="39" customHeight="1">
      <c r="A110" s="437" t="str">
        <f>IF('Station de lecture 4'!$B27="","",'Station de lecture 4'!$B27)</f>
        <v/>
      </c>
      <c r="B110" s="211" t="s">
        <v>76</v>
      </c>
      <c r="C110" s="438" t="str">
        <f>IF('Station de lecture 4'!$D27="","",'Station de lecture 4'!$D27)</f>
        <v/>
      </c>
      <c r="D110" s="205" t="str">
        <f>IF('Station de lecture 4'!$I27="","",'Station de lecture 4'!$I27)</f>
        <v/>
      </c>
      <c r="E110" s="205" t="str">
        <f>IF('Station de lecture 4'!$N27="","",'Station de lecture 4'!$N27)</f>
        <v/>
      </c>
      <c r="F110" s="205" t="str">
        <f>IF('Station de lecture 4'!$S27="","",'Station de lecture 4'!$S27)</f>
        <v/>
      </c>
      <c r="G110" s="205" t="str">
        <f>IF('Station de lecture 4'!$X27="","",'Station de lecture 4'!$X27)</f>
        <v/>
      </c>
      <c r="H110" s="206" t="str">
        <f>IF('Station de lecture 4'!$J53="","",IF(AND('Station de lecture 4'!$J53="Conforme",'Station de lecture 4'!$L53="Conforme", 'Station de lecture 4'!$N53="Conforme" ), "Conforme", "Non conforme" ))</f>
        <v/>
      </c>
      <c r="I110" s="206" t="str">
        <f>IF('Station de lecture 4'!$W53="","",IF(AND('Station de lecture 4'!$W53="Conforme",'Station de lecture 4'!$Y53="Conforme", 'Station de lecture 4'!$AA53="Conforme" ), "Conforme", "Non conforme" ))</f>
        <v/>
      </c>
      <c r="J110" s="213" t="str">
        <f>IF('Station de lecture 4'!$W$95="","", IF(AND( COUNTIF('Station de lecture 4'!$F$95 :'Station de lecture 4'!$V$95,"non" )=0,'Station de lecture 4'!$W$95="Conforme", 'Station de lecture 4'!$X$95="Conforme", 'Station de lecture 4'!$Y$96="Conforme"),"Conforme","Non conforme"))</f>
        <v/>
      </c>
    </row>
    <row r="111" spans="1:10" s="187" customFormat="1" ht="39" customHeight="1">
      <c r="A111" s="437"/>
      <c r="B111" s="214" t="s">
        <v>57</v>
      </c>
      <c r="C111" s="439"/>
      <c r="D111" s="208" t="str">
        <f>IF('Station de lecture 4'!$I28="","",'Station de lecture 4'!$I28)</f>
        <v/>
      </c>
      <c r="E111" s="208" t="str">
        <f>IF('Station de lecture 4'!$N28="","",'Station de lecture 4'!$N28)</f>
        <v/>
      </c>
      <c r="F111" s="208" t="str">
        <f>IF('Station de lecture 4'!$S28="","",'Station de lecture 4'!$S28)</f>
        <v/>
      </c>
      <c r="G111" s="208" t="str">
        <f>IF('Station de lecture 4'!$X28="","",'Station de lecture 4'!$X28)</f>
        <v/>
      </c>
      <c r="H111" s="209" t="str">
        <f>IF('Station de lecture 4'!$J54="","",IF(AND('Station de lecture 4'!$J54="Conforme",'Station de lecture 4'!$L54="Conforme", 'Station de lecture 4'!$N54="Conforme" ), "Conforme", "Non conforme" ))</f>
        <v/>
      </c>
      <c r="I111" s="209" t="str">
        <f>IF('Station de lecture 4'!$W54="","",IF(AND('Station de lecture 4'!$W54="Conforme",'Station de lecture 4'!$Y54="Conforme", 'Station de lecture 4'!$AA54="Conforme" ), "Conforme", "Non conforme" ))</f>
        <v/>
      </c>
      <c r="J111" s="216" t="str">
        <f>IF('Station de lecture 4'!$W$97="","", IF(AND( COUNTIF('Station de lecture 4'!$F$97 :'Station de lecture 4'!$V$97,"non" )=0,'Station de lecture 4'!$W$97="Conforme", 'Station de lecture 4'!$X$97="Conforme", 'Station de lecture 4'!$Y$96="Conforme"),"Conforme","Non conforme"))</f>
        <v/>
      </c>
    </row>
    <row r="112" spans="1:10" s="187" customFormat="1" ht="39" customHeight="1">
      <c r="A112" s="437" t="str">
        <f>IF('Station de lecture 4'!$B29="","",'Station de lecture 4'!$B29)</f>
        <v/>
      </c>
      <c r="B112" s="210" t="s">
        <v>76</v>
      </c>
      <c r="C112" s="438" t="str">
        <f>IF('Station de lecture 4'!$D29="","",'Station de lecture 4'!$D29)</f>
        <v/>
      </c>
      <c r="D112" s="205" t="str">
        <f>IF('Station de lecture 4'!$I29="","",'Station de lecture 4'!$I29)</f>
        <v/>
      </c>
      <c r="E112" s="205" t="str">
        <f>IF('Station de lecture 4'!$N29="","",'Station de lecture 4'!$N29)</f>
        <v/>
      </c>
      <c r="F112" s="205" t="str">
        <f>IF('Station de lecture 4'!$S29="","",'Station de lecture 4'!$S29)</f>
        <v/>
      </c>
      <c r="G112" s="205" t="str">
        <f>IF('Station de lecture 4'!$X29="","",'Station de lecture 4'!$X29)</f>
        <v/>
      </c>
      <c r="H112" s="206" t="str">
        <f>IF('Station de lecture 4'!$J55="","",IF(AND('Station de lecture 4'!$J55="Conforme",'Station de lecture 4'!$L55="Conforme", 'Station de lecture 4'!$N55="Conforme" ), "Conforme", "Non conforme" ))</f>
        <v/>
      </c>
      <c r="I112" s="206" t="str">
        <f>IF('Station de lecture 4'!$W55="","",IF(AND('Station de lecture 4'!$W55="Conforme",'Station de lecture 4'!$Y55="Conforme", 'Station de lecture 4'!$AA55="Conforme" ), "Conforme", "Non conforme" ))</f>
        <v/>
      </c>
      <c r="J112" s="206" t="str">
        <f>IF('Station de lecture 4'!$W$99="","", IF(AND( COUNTIF('Station de lecture 4'!$F$99 :'Station de lecture 4'!$V$99,"non" )=0,'Station de lecture 4'!$W$99="Conforme", 'Station de lecture 4'!$X$99="Conforme", 'Station de lecture 4'!$Y$100="Conforme"),"Conforme","Non conforme"))</f>
        <v/>
      </c>
    </row>
    <row r="113" spans="1:10" s="187" customFormat="1" ht="39" customHeight="1">
      <c r="A113" s="437"/>
      <c r="B113" s="207" t="s">
        <v>57</v>
      </c>
      <c r="C113" s="439"/>
      <c r="D113" s="208" t="str">
        <f>IF('Station de lecture 4'!$I30="","",'Station de lecture 4'!$I30)</f>
        <v/>
      </c>
      <c r="E113" s="208" t="str">
        <f>IF('Station de lecture 4'!$N30="","",'Station de lecture 4'!$N30)</f>
        <v/>
      </c>
      <c r="F113" s="208" t="str">
        <f>IF('Station de lecture 4'!$S30="","",'Station de lecture 4'!$S30)</f>
        <v/>
      </c>
      <c r="G113" s="208" t="str">
        <f>IF('Station de lecture 4'!$X30="","",'Station de lecture 4'!$X30)</f>
        <v/>
      </c>
      <c r="H113" s="209" t="str">
        <f>IF('Station de lecture 4'!$J56="","",IF(AND('Station de lecture 4'!$J56="Conforme",'Station de lecture 4'!$L56="Conforme", 'Station de lecture 4'!$N56="Conforme" ), "Conforme", "Non conforme" ))</f>
        <v/>
      </c>
      <c r="I113" s="209" t="str">
        <f>IF('Station de lecture 4'!$W56="","",IF(AND('Station de lecture 4'!$W56="Conforme",'Station de lecture 4'!$Y56="Conforme", 'Station de lecture 4'!$AA56="Conforme" ), "Conforme", "Non conforme" ))</f>
        <v/>
      </c>
      <c r="J113" s="209" t="str">
        <f>IF('Station de lecture 4'!$W$101="","", IF(AND( COUNTIF('Station de lecture 4'!$F$101 :'Station de lecture 4'!$V$101,"non" )=0,'Station de lecture 4'!$W$101="Conforme", 'Station de lecture 4'!$X$101="Conforme", 'Station de lecture 4'!$Y$100="Conforme"),"Conforme","Non conforme"))</f>
        <v/>
      </c>
    </row>
    <row r="114" spans="1:10" s="187" customFormat="1" ht="39" customHeight="1" thickBot="1"/>
    <row r="115" spans="1:10" s="187" customFormat="1" ht="39" customHeight="1" thickBot="1">
      <c r="A115" s="456" t="s">
        <v>148</v>
      </c>
      <c r="B115" s="457"/>
      <c r="C115" s="457"/>
      <c r="D115" s="458"/>
    </row>
    <row r="116" spans="1:10" s="187" customFormat="1" ht="39" customHeight="1" thickBot="1">
      <c r="A116" s="440" t="s">
        <v>23</v>
      </c>
      <c r="B116" s="441"/>
      <c r="C116" s="454" t="s">
        <v>24</v>
      </c>
      <c r="D116" s="455"/>
    </row>
    <row r="117" spans="1:10" s="187" customFormat="1" ht="39" customHeight="1" thickBot="1">
      <c r="A117" s="444"/>
      <c r="B117" s="445"/>
      <c r="C117" s="189" t="s">
        <v>27</v>
      </c>
      <c r="D117" s="189" t="s">
        <v>28</v>
      </c>
    </row>
    <row r="118" spans="1:10" s="187" customFormat="1" ht="39" customHeight="1" thickBot="1">
      <c r="A118" s="448" t="str">
        <f>IF(Identification!G$17="","",Identification!G$17)</f>
        <v/>
      </c>
      <c r="B118" s="449"/>
      <c r="C118" s="190" t="str">
        <f>IF(Identification!G$19="","",Identification!G$19)</f>
        <v/>
      </c>
      <c r="D118" s="190" t="str">
        <f>IF(Identification!G$20="","",Identification!G$20)</f>
        <v/>
      </c>
    </row>
    <row r="119" spans="1:10" s="187" customFormat="1" ht="39" customHeight="1">
      <c r="A119" s="192"/>
      <c r="B119" s="193"/>
      <c r="C119" s="450" t="s">
        <v>46</v>
      </c>
      <c r="D119" s="451"/>
      <c r="E119" s="451"/>
      <c r="F119" s="451"/>
      <c r="G119" s="451"/>
      <c r="H119" s="451"/>
      <c r="I119" s="451"/>
      <c r="J119" s="452"/>
    </row>
    <row r="120" spans="1:10" s="187" customFormat="1" ht="39" customHeight="1">
      <c r="A120" s="196"/>
      <c r="B120" s="197"/>
      <c r="C120" s="198" t="s">
        <v>54</v>
      </c>
      <c r="D120" s="199" t="s">
        <v>101</v>
      </c>
      <c r="E120" s="200" t="s">
        <v>100</v>
      </c>
      <c r="F120" s="450" t="s">
        <v>102</v>
      </c>
      <c r="G120" s="452"/>
      <c r="H120" s="453" t="s">
        <v>137</v>
      </c>
      <c r="I120" s="453"/>
      <c r="J120" s="198" t="s">
        <v>103</v>
      </c>
    </row>
    <row r="121" spans="1:10" s="187" customFormat="1" ht="39" customHeight="1">
      <c r="A121" s="198" t="s">
        <v>45</v>
      </c>
      <c r="B121" s="198" t="s">
        <v>138</v>
      </c>
      <c r="C121" s="198"/>
      <c r="D121" s="201" t="s">
        <v>56</v>
      </c>
      <c r="E121" s="201" t="s">
        <v>58</v>
      </c>
      <c r="F121" s="202" t="s">
        <v>59</v>
      </c>
      <c r="G121" s="203" t="s">
        <v>60</v>
      </c>
      <c r="H121" s="202" t="s">
        <v>61</v>
      </c>
      <c r="I121" s="203" t="s">
        <v>62</v>
      </c>
      <c r="J121" s="201" t="s">
        <v>55</v>
      </c>
    </row>
    <row r="122" spans="1:10" s="187" customFormat="1" ht="39" customHeight="1">
      <c r="A122" s="437" t="str">
        <f>IF('Station de lecture 5'!$B11="","",'Station de lecture 5'!$B11)</f>
        <v/>
      </c>
      <c r="B122" s="204" t="s">
        <v>76</v>
      </c>
      <c r="C122" s="438" t="str">
        <f>IF('Station de lecture 5'!$D11="","",'Station de lecture 5'!$D11)</f>
        <v/>
      </c>
      <c r="D122" s="205" t="str">
        <f>IF('Station de lecture 5'!$I11="","",'Station de lecture 5'!$I11)</f>
        <v/>
      </c>
      <c r="E122" s="205" t="str">
        <f>IF('Station de lecture 5'!$N11="","",'Station de lecture 5'!$N11)</f>
        <v/>
      </c>
      <c r="F122" s="205" t="str">
        <f>IF('Station de lecture 5'!$S11="","",'Station de lecture 5'!$S11)</f>
        <v/>
      </c>
      <c r="G122" s="205" t="str">
        <f>IF('Station de lecture 5'!$X11="","",'Station de lecture 5'!$X11)</f>
        <v/>
      </c>
      <c r="H122" s="206" t="str">
        <f>IF('Station de lecture 5'!$J37="","",IF(AND('Station de lecture 5'!$J37="Conforme",'Station de lecture 5'!$L37="Conforme", 'Station de lecture 5'!$N37="Conforme" ), "Conforme", "Non conforme" ))</f>
        <v/>
      </c>
      <c r="I122" s="206" t="str">
        <f>IF('Station de lecture 5'!$W37="","",IF(AND('Station de lecture 5'!$W37="Conforme",'Station de lecture 5'!$Y37="Conforme", 'Station de lecture 5'!$AA37="Conforme" ), "Conforme", "Non conforme" ))</f>
        <v/>
      </c>
      <c r="J122" s="206" t="str">
        <f>IF('Station de lecture 5'!$W$63="","", IF(AND( COUNTIF('Station de lecture 5'!$F$63 :'Station de lecture 5'!$V$63,"non" )=0,'Station de lecture 5'!$W$63="Conforme", 'Station de lecture 5'!$X$63="Conforme", 'Station de lecture 5'!$Y$64="Conforme"),"Conforme","Non conforme"))</f>
        <v/>
      </c>
    </row>
    <row r="123" spans="1:10" s="187" customFormat="1" ht="39" customHeight="1">
      <c r="A123" s="437"/>
      <c r="B123" s="207" t="s">
        <v>57</v>
      </c>
      <c r="C123" s="439"/>
      <c r="D123" s="208" t="str">
        <f>IF('Station de lecture 5'!$I12="","",'Station de lecture 5'!$I12)</f>
        <v/>
      </c>
      <c r="E123" s="208" t="str">
        <f>IF('Station de lecture 5'!$N$12="","",'Station de lecture 5'!$N12)</f>
        <v/>
      </c>
      <c r="F123" s="208" t="str">
        <f>IF('Station de lecture 5'!$S12="","",'Station de lecture 5'!$S12)</f>
        <v/>
      </c>
      <c r="G123" s="208" t="str">
        <f>IF('Station de lecture 5'!$X12="","",'Station de lecture 5'!$X12)</f>
        <v/>
      </c>
      <c r="H123" s="209" t="str">
        <f>IF('Station de lecture 5'!$J38="","",IF(AND('Station de lecture 5'!$J38="Conforme",'Station de lecture 5'!$L38="Conforme", 'Station de lecture 5'!$N38="Conforme" ), "Conforme", "Non conforme" ))</f>
        <v/>
      </c>
      <c r="I123" s="209" t="str">
        <f>IF('Station de lecture 5'!$W$38="","",IF(AND('Station de lecture 5'!$W38="Conforme",'Station de lecture 5'!$Y38="Conforme", 'Station de lecture 5'!$AA38="Conforme" ), "Conforme", "Non conforme" ))</f>
        <v/>
      </c>
      <c r="J123" s="209" t="str">
        <f>IF('Station de lecture 5'!$W$65="","", IF(AND( COUNTIF('Station de lecture 5'!$F$65 :'Station de lecture 5'!$V$65,"non" )=0,'Station de lecture 5'!$W$65="Conforme", 'Station de lecture 5'!$X$65="Conforme", 'Station de lecture 5'!$Y$64="Conforme"),"Conforme","Non conforme"))</f>
        <v/>
      </c>
    </row>
    <row r="124" spans="1:10" s="187" customFormat="1" ht="39" customHeight="1">
      <c r="A124" s="437" t="str">
        <f>IF('Station de lecture 5'!$B13="","",'Station de lecture 5'!$B13)</f>
        <v/>
      </c>
      <c r="B124" s="210" t="s">
        <v>76</v>
      </c>
      <c r="C124" s="438" t="str">
        <f>IF('Station de lecture 5'!$D13="","",'Station de lecture 5'!$D13)</f>
        <v/>
      </c>
      <c r="D124" s="205" t="str">
        <f>IF('Station de lecture 5'!$I13="","",'Station de lecture 5'!$I13)</f>
        <v/>
      </c>
      <c r="E124" s="205" t="str">
        <f>IF('Station de lecture 5'!$N13="","",'Station de lecture 5'!$N13)</f>
        <v/>
      </c>
      <c r="F124" s="205" t="str">
        <f>IF('Station de lecture 5'!$S13="","",'Station de lecture 5'!$S13)</f>
        <v/>
      </c>
      <c r="G124" s="205" t="str">
        <f>IF('Station de lecture 5'!$X13="","",'Station de lecture 5'!$X13)</f>
        <v/>
      </c>
      <c r="H124" s="206" t="str">
        <f>IF('Station de lecture 5'!$J39="","",IF(AND('Station de lecture 5'!$J39="Conforme",'Station de lecture 5'!$L39="Conforme", 'Station de lecture 5'!$N39="Conforme" ), "Conforme", "Non conforme" ))</f>
        <v/>
      </c>
      <c r="I124" s="206" t="str">
        <f>IF('Station de lecture 5'!$W39="","",IF(AND('Station de lecture 5'!$W39="Conforme",'Station de lecture 5'!$Y39="Conforme", 'Station de lecture 5'!$AA39="Conforme" ), "Conforme", "Non conforme" ))</f>
        <v/>
      </c>
      <c r="J124" s="206" t="str">
        <f>IF('Station de lecture 5'!$W$67="","", IF(AND( COUNTIF('Station de lecture 5'!$F$67 :'Station de lecture 5'!$V$67,"non" )=0,'Station de lecture 5'!$W$67="Conforme", 'Station de lecture 5'!$X$67="Conforme", 'Station de lecture 5'!$Y$68="Conforme"),"Conforme","Non conforme"))</f>
        <v/>
      </c>
    </row>
    <row r="125" spans="1:10" s="187" customFormat="1" ht="39" customHeight="1">
      <c r="A125" s="437"/>
      <c r="B125" s="207" t="s">
        <v>57</v>
      </c>
      <c r="C125" s="439"/>
      <c r="D125" s="208" t="str">
        <f>IF('Station de lecture 5'!$I14="","",'Station de lecture 5'!$I14)</f>
        <v/>
      </c>
      <c r="E125" s="208" t="str">
        <f>IF('Station de lecture 5'!$N$12="","",'Station de lecture 5'!$N14)</f>
        <v/>
      </c>
      <c r="F125" s="208" t="str">
        <f>IF('Station de lecture 5'!$S14="","",'Station de lecture 5'!$S14)</f>
        <v/>
      </c>
      <c r="G125" s="208" t="str">
        <f>IF('Station de lecture 5'!$X14="","",'Station de lecture 5'!$X14)</f>
        <v/>
      </c>
      <c r="H125" s="209" t="str">
        <f>IF('Station de lecture 5'!$J40="","",IF(AND('Station de lecture 5'!$J40="Conforme",'Station de lecture 5'!$L40="Conforme", 'Station de lecture 5'!$N40="Conforme" ), "Conforme", "Non conforme" ))</f>
        <v/>
      </c>
      <c r="I125" s="209" t="str">
        <f>IF('Station de lecture 5'!$W$38="","",IF(AND('Station de lecture 5'!$W40="Conforme",'Station de lecture 5'!$Y40="Conforme", 'Station de lecture 5'!$AA40="Conforme" ), "Conforme", "Non conforme" ))</f>
        <v/>
      </c>
      <c r="J125" s="209" t="str">
        <f>IF('Station de lecture 5'!$W$69="","", IF(AND( COUNTIF('Station de lecture 5'!$F$69 :'Station de lecture 5'!$V$69,"non" )=0,'Station de lecture 5'!$W$69="Conforme", 'Station de lecture 5'!$X$69="Conforme", 'Station de lecture 5'!$Y68="Conforme"),"Conforme","Non conforme"))</f>
        <v/>
      </c>
    </row>
    <row r="126" spans="1:10" s="187" customFormat="1" ht="39" customHeight="1">
      <c r="A126" s="437" t="str">
        <f>IF('Station de lecture 5'!$B15="","",'Station de lecture 5'!$B15)</f>
        <v/>
      </c>
      <c r="B126" s="211" t="s">
        <v>76</v>
      </c>
      <c r="C126" s="438" t="str">
        <f>IF('Station de lecture 5'!$D15="","",'Station de lecture 5'!$D15)</f>
        <v/>
      </c>
      <c r="D126" s="205" t="str">
        <f>IF('Station de lecture 5'!$I15="","",'Station de lecture 5'!$I15)</f>
        <v/>
      </c>
      <c r="E126" s="205" t="str">
        <f>IF('Station de lecture 5'!$N15="","",'Station de lecture 5'!$N15)</f>
        <v/>
      </c>
      <c r="F126" s="205" t="str">
        <f>IF('Station de lecture 5'!$S15="","",'Station de lecture 5'!$S15)</f>
        <v/>
      </c>
      <c r="G126" s="205" t="str">
        <f>IF('Station de lecture 5'!$X15="","",'Station de lecture 5'!$X15)</f>
        <v/>
      </c>
      <c r="H126" s="206" t="str">
        <f>IF('Station de lecture 5'!$J41="","",IF(AND('Station de lecture 5'!$J41="Conforme",'Station de lecture 5'!$L41="Conforme", 'Station de lecture 5'!$N41="Conforme" ), "Conforme", "Non conforme" ))</f>
        <v/>
      </c>
      <c r="I126" s="206" t="str">
        <f>IF('Station de lecture 5'!$W41="","",IF(AND('Station de lecture 5'!$W41="Conforme",'Station de lecture 5'!$Y41="Conforme", 'Station de lecture 5'!$AA41="Conforme" ), "Conforme", "Non conforme" ))</f>
        <v/>
      </c>
      <c r="J126" s="213" t="str">
        <f>IF('Station de lecture 5'!W71="","", IF(AND( COUNTIF('Station de lecture 5'!F71 :'Station de lecture 5'!V71,"non" )=0,'Station de lecture 5'!W71="Conforme", 'Station de lecture 5'!X71="Conforme", 'Station de lecture 5'!Y72="Conforme"),"Conforme","Non conforme"))</f>
        <v/>
      </c>
    </row>
    <row r="127" spans="1:10" s="187" customFormat="1" ht="39" customHeight="1">
      <c r="A127" s="437"/>
      <c r="B127" s="214" t="s">
        <v>57</v>
      </c>
      <c r="C127" s="439"/>
      <c r="D127" s="208" t="str">
        <f>IF('Station de lecture 5'!$I16="","",'Station de lecture 5'!$I16)</f>
        <v/>
      </c>
      <c r="E127" s="208" t="str">
        <f>IF('Station de lecture 5'!$N$12="","",'Station de lecture 5'!$N16)</f>
        <v/>
      </c>
      <c r="F127" s="208" t="str">
        <f>IF('Station de lecture 5'!$S16="","",'Station de lecture 5'!$S16)</f>
        <v/>
      </c>
      <c r="G127" s="208" t="str">
        <f>IF('Station de lecture 5'!$X16="","",'Station de lecture 5'!$X16)</f>
        <v/>
      </c>
      <c r="H127" s="209" t="str">
        <f>IF('Station de lecture 5'!$J42="","",IF(AND('Station de lecture 5'!$J42="Conforme",'Station de lecture 5'!$L42="Conforme", 'Station de lecture 5'!$N42="Conforme" ), "Conforme", "Non conforme" ))</f>
        <v/>
      </c>
      <c r="I127" s="209" t="str">
        <f>IF('Station de lecture 5'!$W$38="","",IF(AND('Station de lecture 5'!$W42="Conforme",'Station de lecture 5'!$Y42="Conforme", 'Station de lecture 5'!$AA42="Conforme" ), "Conforme", "Non conforme" ))</f>
        <v/>
      </c>
      <c r="J127" s="216" t="str">
        <f>IF('Station de lecture 5'!$W$73="","", IF(AND( COUNTIF('Station de lecture 5'!$F$73 :'Station de lecture 5'!$V$73,"non" )=0,'Station de lecture 5'!$W$73="Conforme", 'Station de lecture 5'!$X$73="Conforme", 'Station de lecture 5'!$Y$72="Conforme"),"Conforme","Non conforme"))</f>
        <v/>
      </c>
    </row>
    <row r="128" spans="1:10" s="187" customFormat="1" ht="39" customHeight="1">
      <c r="A128" s="437" t="str">
        <f>IF('Station de lecture 5'!$B17="","",'Station de lecture 5'!$B17)</f>
        <v/>
      </c>
      <c r="B128" s="211" t="s">
        <v>76</v>
      </c>
      <c r="C128" s="438" t="str">
        <f>IF('Station de lecture 5'!$D17="","",'Station de lecture 5'!$D17)</f>
        <v/>
      </c>
      <c r="D128" s="205" t="str">
        <f>IF('Station de lecture 5'!$I17="","",'Station de lecture 5'!$I17)</f>
        <v/>
      </c>
      <c r="E128" s="205" t="str">
        <f>IF('Station de lecture 5'!$N17="","",'Station de lecture 5'!$N17)</f>
        <v/>
      </c>
      <c r="F128" s="205" t="str">
        <f>IF('Station de lecture 5'!$S17="","",'Station de lecture 5'!$S17)</f>
        <v/>
      </c>
      <c r="G128" s="205" t="str">
        <f>IF('Station de lecture 5'!$X17="","",'Station de lecture 5'!$X17)</f>
        <v/>
      </c>
      <c r="H128" s="206" t="str">
        <f>IF('Station de lecture 5'!$J43="","",IF(AND('Station de lecture 5'!$J43="Conforme",'Station de lecture 5'!$L43="Conforme", 'Station de lecture 5'!$N43="Conforme" ), "Conforme", "Non conforme" ))</f>
        <v/>
      </c>
      <c r="I128" s="206" t="str">
        <f>IF('Station de lecture 5'!$W43="","",IF(AND('Station de lecture 5'!$W43="Conforme",'Station de lecture 5'!$Y43="Conforme", 'Station de lecture 5'!$AA43="Conforme" ), "Conforme", "Non conforme" ))</f>
        <v/>
      </c>
      <c r="J128" s="213" t="str">
        <f>IF('Station de lecture 5'!$W$75="","", IF(AND( COUNTIF('Station de lecture 5'!$F$75 :'Station de lecture 5'!$V$75,"non" )=0,'Station de lecture 5'!$W$75="Conforme", 'Station de lecture 5'!$X$75="Conforme", 'Station de lecture 5'!$Y$76="Conforme"),"Conforme","Non conforme"))</f>
        <v/>
      </c>
    </row>
    <row r="129" spans="1:10" s="187" customFormat="1" ht="39" customHeight="1">
      <c r="A129" s="437"/>
      <c r="B129" s="214" t="s">
        <v>57</v>
      </c>
      <c r="C129" s="439"/>
      <c r="D129" s="208" t="str">
        <f>IF('Station de lecture 5'!$I18="","",'Station de lecture 5'!$I18)</f>
        <v/>
      </c>
      <c r="E129" s="208" t="str">
        <f>IF('Station de lecture 5'!$N$12="","",'Station de lecture 5'!$N18)</f>
        <v/>
      </c>
      <c r="F129" s="208" t="str">
        <f>IF('Station de lecture 5'!$S18="","",'Station de lecture 5'!$S18)</f>
        <v/>
      </c>
      <c r="G129" s="208" t="str">
        <f>IF('Station de lecture 5'!$X18="","",'Station de lecture 5'!$X18)</f>
        <v/>
      </c>
      <c r="H129" s="209" t="str">
        <f>IF('Station de lecture 5'!$J44="","",IF(AND('Station de lecture 5'!$J44="Conforme",'Station de lecture 5'!$L44="Conforme", 'Station de lecture 5'!$N44="Conforme" ), "Conforme", "Non conforme" ))</f>
        <v/>
      </c>
      <c r="I129" s="209" t="str">
        <f>IF('Station de lecture 5'!$W$38="","",IF(AND('Station de lecture 5'!$W44="Conforme",'Station de lecture 5'!$Y44="Conforme", 'Station de lecture 5'!$AA44="Conforme" ), "Conforme", "Non conforme" ))</f>
        <v/>
      </c>
      <c r="J129" s="216" t="str">
        <f>IF('Station de lecture 5'!$W$77="","", IF(AND( COUNTIF('Station de lecture 5'!$F$77 :'Station de lecture 5'!$V$77,"non" )=0,'Station de lecture 5'!$W$77="Conforme", 'Station de lecture 5'!$X$77="Conforme", 'Station de lecture 5'!$Y$76="Conforme"),"Conforme","Non conforme"))</f>
        <v/>
      </c>
    </row>
    <row r="130" spans="1:10" s="187" customFormat="1" ht="39" customHeight="1">
      <c r="A130" s="437" t="str">
        <f>IF('Station de lecture 5'!$B19="","",'Station de lecture 5'!$B19)</f>
        <v/>
      </c>
      <c r="B130" s="211" t="s">
        <v>76</v>
      </c>
      <c r="C130" s="438" t="str">
        <f>IF('Station de lecture 5'!$D19="","",'Station de lecture 5'!$D19)</f>
        <v/>
      </c>
      <c r="D130" s="205" t="str">
        <f>IF('Station de lecture 5'!$I19="","",'Station de lecture 5'!$I19)</f>
        <v/>
      </c>
      <c r="E130" s="205" t="str">
        <f>IF('Station de lecture 5'!$N19="","",'Station de lecture 5'!$N19)</f>
        <v/>
      </c>
      <c r="F130" s="205" t="str">
        <f>IF('Station de lecture 5'!$S19="","",'Station de lecture 5'!$S19)</f>
        <v/>
      </c>
      <c r="G130" s="205" t="str">
        <f>IF('Station de lecture 5'!$X19="","",'Station de lecture 5'!$X19)</f>
        <v/>
      </c>
      <c r="H130" s="206" t="str">
        <f>IF('Station de lecture 5'!$J45="","",IF(AND('Station de lecture 5'!$J45="Conforme",'Station de lecture 5'!$L45="Conforme", 'Station de lecture 5'!$N45="Conforme" ), "Conforme", "Non conforme" ))</f>
        <v/>
      </c>
      <c r="I130" s="206" t="str">
        <f>IF('Station de lecture 5'!$W45="","",IF(AND('Station de lecture 5'!$W45="Conforme",'Station de lecture 5'!$Y45="Conforme", 'Station de lecture 5'!$AA45="Conforme" ), "Conforme", "Non conforme" ))</f>
        <v/>
      </c>
      <c r="J130" s="213" t="str">
        <f>IF('Station de lecture 5'!$W$79="","", IF(AND( COUNTIF('Station de lecture 5'!$F$79 :'Station de lecture 5'!$V$79,"non" )=0,'Station de lecture 5'!$W$79="Conforme", 'Station de lecture 5'!$X$79="Conforme", 'Station de lecture 5'!$Y$80="Conforme"),"Conforme","Non conforme"))</f>
        <v/>
      </c>
    </row>
    <row r="131" spans="1:10" s="187" customFormat="1" ht="39" customHeight="1">
      <c r="A131" s="437"/>
      <c r="B131" s="214" t="s">
        <v>57</v>
      </c>
      <c r="C131" s="439"/>
      <c r="D131" s="208" t="str">
        <f>IF('Station de lecture 5'!$I20="","",'Station de lecture 5'!$I20)</f>
        <v/>
      </c>
      <c r="E131" s="208" t="str">
        <f>IF('Station de lecture 5'!$N$12="","",'Station de lecture 5'!$N20)</f>
        <v/>
      </c>
      <c r="F131" s="208" t="str">
        <f>IF('Station de lecture 5'!$S20="","",'Station de lecture 5'!$S20)</f>
        <v/>
      </c>
      <c r="G131" s="208" t="str">
        <f>IF('Station de lecture 5'!$X20="","",'Station de lecture 5'!$X20)</f>
        <v/>
      </c>
      <c r="H131" s="209" t="str">
        <f>IF('Station de lecture 5'!$J46="","",IF(AND('Station de lecture 5'!$J46="Conforme",'Station de lecture 5'!$L46="Conforme", 'Station de lecture 5'!$N46="Conforme" ), "Conforme", "Non conforme" ))</f>
        <v/>
      </c>
      <c r="I131" s="209" t="str">
        <f>IF('Station de lecture 5'!$W$38="","",IF(AND('Station de lecture 5'!$W46="Conforme",'Station de lecture 5'!$Y46="Conforme", 'Station de lecture 5'!$AA46="Conforme" ), "Conforme", "Non conforme" ))</f>
        <v/>
      </c>
      <c r="J131" s="216" t="str">
        <f>IF('Station de lecture 5'!$W$81="","", IF(AND( COUNTIF('Station de lecture 5'!$F$81 :'Station de lecture 5'!$V$81,"non" )=0,'Station de lecture 5'!$W$81="Conforme", 'Station de lecture 5'!$X$81="Conforme", 'Station de lecture 5'!$Y$80="Conforme"),"Conforme","Non conforme"))</f>
        <v/>
      </c>
    </row>
    <row r="132" spans="1:10" s="187" customFormat="1" ht="39" customHeight="1">
      <c r="A132" s="437" t="str">
        <f>IF('Station de lecture 5'!$B21="","",'Station de lecture 5'!$B21)</f>
        <v/>
      </c>
      <c r="B132" s="211" t="s">
        <v>76</v>
      </c>
      <c r="C132" s="438" t="str">
        <f>IF('Station de lecture 5'!$D21="","",'Station de lecture 5'!$D21)</f>
        <v/>
      </c>
      <c r="D132" s="205" t="str">
        <f>IF('Station de lecture 5'!$I21="","",'Station de lecture 5'!$I21)</f>
        <v/>
      </c>
      <c r="E132" s="205" t="str">
        <f>IF('Station de lecture 5'!$N21="","",'Station de lecture 5'!$N21)</f>
        <v/>
      </c>
      <c r="F132" s="205" t="str">
        <f>IF('Station de lecture 5'!$S21="","",'Station de lecture 5'!$S21)</f>
        <v/>
      </c>
      <c r="G132" s="205" t="str">
        <f>IF('Station de lecture 5'!$X21="","",'Station de lecture 5'!$X21)</f>
        <v/>
      </c>
      <c r="H132" s="206" t="str">
        <f>IF('Station de lecture 5'!$J47="","",IF(AND('Station de lecture 5'!$J47="Conforme",'Station de lecture 5'!$L47="Conforme", 'Station de lecture 5'!$N47="Conforme" ), "Conforme", "Non conforme" ))</f>
        <v/>
      </c>
      <c r="I132" s="206" t="str">
        <f>IF('Station de lecture 5'!$W47="","",IF(AND('Station de lecture 5'!$W47="Conforme",'Station de lecture 5'!$Y47="Conforme", 'Station de lecture 5'!$AA47="Conforme" ), "Conforme", "Non conforme" ))</f>
        <v/>
      </c>
      <c r="J132" s="213" t="str">
        <f>IF('Station de lecture 5'!$W$83="","", IF(AND( COUNTIF('Station de lecture 5'!$F$83 :'Station de lecture 5'!$V$83,"non" )=0,'Station de lecture 5'!$W$83="Conforme", 'Station de lecture 5'!$X$83="Conforme", 'Station de lecture 5'!$Y$84="Conforme"),"Conforme","Non conforme"))</f>
        <v/>
      </c>
    </row>
    <row r="133" spans="1:10" s="187" customFormat="1" ht="39" customHeight="1">
      <c r="A133" s="437"/>
      <c r="B133" s="214" t="s">
        <v>57</v>
      </c>
      <c r="C133" s="439"/>
      <c r="D133" s="208" t="str">
        <f>IF('Station de lecture 5'!$I22="","",'Station de lecture 5'!$I22)</f>
        <v/>
      </c>
      <c r="E133" s="208" t="str">
        <f>IF('Station de lecture 5'!$N$12="","",'Station de lecture 5'!$N22)</f>
        <v/>
      </c>
      <c r="F133" s="208" t="str">
        <f>IF('Station de lecture 5'!$S22="","",'Station de lecture 5'!$S22)</f>
        <v/>
      </c>
      <c r="G133" s="208" t="str">
        <f>IF('Station de lecture 5'!$X22="","",'Station de lecture 5'!$X22)</f>
        <v/>
      </c>
      <c r="H133" s="209" t="str">
        <f>IF('Station de lecture 5'!$J48="","",IF(AND('Station de lecture 5'!$J48="Conforme",'Station de lecture 5'!$L48="Conforme", 'Station de lecture 5'!$N48="Conforme" ), "Conforme", "Non conforme" ))</f>
        <v/>
      </c>
      <c r="I133" s="209" t="str">
        <f>IF('Station de lecture 5'!$W$38="","",IF(AND('Station de lecture 5'!$W48="Conforme",'Station de lecture 5'!$Y48="Conforme", 'Station de lecture 5'!$AA48="Conforme" ), "Conforme", "Non conforme" ))</f>
        <v/>
      </c>
      <c r="J133" s="216" t="str">
        <f>IF('Station de lecture 5'!$W$85="","", IF(AND( COUNTIF('Station de lecture 5'!$F$85 :'Station de lecture 5'!$V$85,"non" )=0,'Station de lecture 5'!$W$85="Conforme", 'Station de lecture 5'!$X$85="Conforme", 'Station de lecture 5'!$Y$84="Conforme"),"Conforme","Non conforme"))</f>
        <v/>
      </c>
    </row>
    <row r="134" spans="1:10" s="187" customFormat="1" ht="39" customHeight="1">
      <c r="A134" s="437" t="str">
        <f>IF('Station de lecture 5'!$B23="","",'Station de lecture 5'!$B23)</f>
        <v/>
      </c>
      <c r="B134" s="210" t="s">
        <v>76</v>
      </c>
      <c r="C134" s="438" t="str">
        <f>IF('Station de lecture 5'!$D23="","",'Station de lecture 5'!$D23)</f>
        <v/>
      </c>
      <c r="D134" s="205" t="str">
        <f>IF('Station de lecture 5'!$I23="","",'Station de lecture 5'!$I23)</f>
        <v/>
      </c>
      <c r="E134" s="205" t="str">
        <f>IF('Station de lecture 5'!$N23="","",'Station de lecture 5'!$N23)</f>
        <v/>
      </c>
      <c r="F134" s="205" t="str">
        <f>IF('Station de lecture 5'!$S23="","",'Station de lecture 5'!$S23)</f>
        <v/>
      </c>
      <c r="G134" s="205" t="str">
        <f>IF('Station de lecture 5'!$X23="","",'Station de lecture 5'!$X23)</f>
        <v/>
      </c>
      <c r="H134" s="206" t="str">
        <f>IF('Station de lecture 5'!$J49="","",IF(AND('Station de lecture 5'!$J49="Conforme",'Station de lecture 5'!$L49="Conforme", 'Station de lecture 5'!$N49="Conforme" ), "Conforme", "Non conforme" ))</f>
        <v/>
      </c>
      <c r="I134" s="206" t="str">
        <f>IF('Station de lecture 5'!$W49="","",IF(AND('Station de lecture 5'!$W49="Conforme",'Station de lecture 5'!$Y49="Conforme", 'Station de lecture 5'!$AA49="Conforme" ), "Conforme", "Non conforme" ))</f>
        <v/>
      </c>
      <c r="J134" s="206" t="str">
        <f>IF('Station de lecture 5'!$W$87="","", IF(AND( COUNTIF('Station de lecture 5'!$F$87 :'Station de lecture 5'!$V$87,"non" )=0,'Station de lecture 5'!$W$87="Conforme", 'Station de lecture 5'!$X$87="Conforme", 'Station de lecture 5'!$Y$88="Conforme"),"Conforme","Non conforme"))</f>
        <v/>
      </c>
    </row>
    <row r="135" spans="1:10" s="187" customFormat="1" ht="39" customHeight="1">
      <c r="A135" s="437"/>
      <c r="B135" s="207" t="s">
        <v>57</v>
      </c>
      <c r="C135" s="439"/>
      <c r="D135" s="208" t="str">
        <f>IF('Station de lecture 5'!$I24="","",'Station de lecture 5'!$I24)</f>
        <v/>
      </c>
      <c r="E135" s="208" t="str">
        <f>IF('Station de lecture 5'!$N$12="","",'Station de lecture 5'!$N24)</f>
        <v/>
      </c>
      <c r="F135" s="208" t="str">
        <f>IF('Station de lecture 5'!$S24="","",'Station de lecture 5'!$S24)</f>
        <v/>
      </c>
      <c r="G135" s="208" t="str">
        <f>IF('Station de lecture 5'!$X24="","",'Station de lecture 5'!$X24)</f>
        <v/>
      </c>
      <c r="H135" s="209" t="str">
        <f>IF('Station de lecture 5'!$J50="","",IF(AND('Station de lecture 5'!$J50="Conforme",'Station de lecture 5'!$L50="Conforme", 'Station de lecture 5'!$N50="Conforme" ), "Conforme", "Non conforme" ))</f>
        <v/>
      </c>
      <c r="I135" s="209" t="str">
        <f>IF('Station de lecture 5'!$W$38="","",IF(AND('Station de lecture 5'!$W50="Conforme",'Station de lecture 5'!$Y50="Conforme", 'Station de lecture 5'!$AA50="Conforme" ), "Conforme", "Non conforme" ))</f>
        <v/>
      </c>
      <c r="J135" s="209" t="str">
        <f>IF('Station de lecture 5'!$W$89="","", IF(AND( COUNTIF('Station de lecture 5'!$F$89 :'Station de lecture 5'!$V$89,"non" )=0,'Station de lecture 5'!$W$89="Conforme", 'Station de lecture 5'!$X$89="Conforme", 'Station de lecture 5'!$Y$88="Conforme"),"Conforme","Non conforme"))</f>
        <v/>
      </c>
    </row>
    <row r="136" spans="1:10" s="187" customFormat="1" ht="39" customHeight="1">
      <c r="A136" s="437" t="str">
        <f>IF('Station de lecture 5'!$B25="","",'Station de lecture 5'!$B25)</f>
        <v/>
      </c>
      <c r="B136" s="210" t="s">
        <v>76</v>
      </c>
      <c r="C136" s="438" t="str">
        <f>IF('Station de lecture 5'!$D25="","",'Station de lecture 5'!$D25)</f>
        <v/>
      </c>
      <c r="D136" s="205" t="str">
        <f>IF('Station de lecture 5'!$I25="","",'Station de lecture 5'!$I25)</f>
        <v/>
      </c>
      <c r="E136" s="205" t="str">
        <f>IF('Station de lecture 5'!$N25="","",'Station de lecture 5'!$N25)</f>
        <v/>
      </c>
      <c r="F136" s="205" t="str">
        <f>IF('Station de lecture 5'!$S25="","",'Station de lecture 5'!$S25)</f>
        <v/>
      </c>
      <c r="G136" s="205" t="str">
        <f>IF('Station de lecture 5'!$X25="","",'Station de lecture 5'!$X25)</f>
        <v/>
      </c>
      <c r="H136" s="206" t="str">
        <f>IF('Station de lecture 5'!$J51="","",IF(AND('Station de lecture 5'!$J51="Conforme",'Station de lecture 5'!$L51="Conforme", 'Station de lecture 5'!$N51="Conforme" ), "Conforme", "Non conforme" ))</f>
        <v/>
      </c>
      <c r="I136" s="206" t="str">
        <f>IF('Station de lecture 5'!$W51="","",IF(AND('Station de lecture 5'!$W51="Conforme",'Station de lecture 5'!$Y51="Conforme", 'Station de lecture 5'!$AA51="Conforme" ), "Conforme", "Non conforme" ))</f>
        <v/>
      </c>
      <c r="J136" s="206" t="str">
        <f>IF('Station de lecture 5'!$W$91="","", IF(AND( COUNTIF('Station de lecture 5'!$F$91 :'Station de lecture 5'!$V$91,"non" )=0,'Station de lecture 5'!$W$91="Conforme", 'Station de lecture 5'!$X$91="Conforme", 'Station de lecture 5'!$Y$92="Conforme"),"Conforme","Non conforme"))</f>
        <v/>
      </c>
    </row>
    <row r="137" spans="1:10" s="187" customFormat="1" ht="39" customHeight="1">
      <c r="A137" s="437"/>
      <c r="B137" s="207" t="s">
        <v>57</v>
      </c>
      <c r="C137" s="439"/>
      <c r="D137" s="208" t="str">
        <f>IF('Station de lecture 5'!$I26="","",'Station de lecture 5'!$I26)</f>
        <v/>
      </c>
      <c r="E137" s="208" t="str">
        <f>IF('Station de lecture 5'!$N$12="","",'Station de lecture 5'!$N26)</f>
        <v/>
      </c>
      <c r="F137" s="208" t="str">
        <f>IF('Station de lecture 5'!$S26="","",'Station de lecture 5'!$S26)</f>
        <v/>
      </c>
      <c r="G137" s="208" t="str">
        <f>IF('Station de lecture 5'!$X26="","",'Station de lecture 5'!$X26)</f>
        <v/>
      </c>
      <c r="H137" s="209" t="str">
        <f>IF('Station de lecture 5'!$J52="","",IF(AND('Station de lecture 5'!$J52="Conforme",'Station de lecture 5'!$L52="Conforme", 'Station de lecture 5'!$N52="Conforme" ), "Conforme", "Non conforme" ))</f>
        <v/>
      </c>
      <c r="I137" s="209" t="str">
        <f>IF('Station de lecture 5'!$W$38="","",IF(AND('Station de lecture 5'!$W52="Conforme",'Station de lecture 5'!$Y52="Conforme", 'Station de lecture 5'!$AA52="Conforme" ), "Conforme", "Non conforme" ))</f>
        <v/>
      </c>
      <c r="J137" s="209" t="str">
        <f>IF('Station de lecture 5'!$W$93="","", IF(AND( COUNTIF('Station de lecture 5'!$F$93 :'Station de lecture 5'!$V$93,"non" )=0,'Station de lecture 5'!$W$93="Conforme", 'Station de lecture 5'!$X$93="Conforme", 'Station de lecture 5'!$Y$92="Conforme"),"Conforme","Non conforme"))</f>
        <v/>
      </c>
    </row>
    <row r="138" spans="1:10" s="187" customFormat="1" ht="39" customHeight="1">
      <c r="A138" s="437" t="str">
        <f>IF('Station de lecture 5'!$B27="","",'Station de lecture 5'!$B27)</f>
        <v/>
      </c>
      <c r="B138" s="211" t="s">
        <v>76</v>
      </c>
      <c r="C138" s="438" t="str">
        <f>IF('Station de lecture 5'!$D27="","",'Station de lecture 5'!$D27)</f>
        <v/>
      </c>
      <c r="D138" s="205" t="str">
        <f>IF('Station de lecture 5'!$I27="","",'Station de lecture 5'!$I27)</f>
        <v/>
      </c>
      <c r="E138" s="205" t="str">
        <f>IF('Station de lecture 5'!$N27="","",'Station de lecture 5'!$N27)</f>
        <v/>
      </c>
      <c r="F138" s="205" t="str">
        <f>IF('Station de lecture 5'!$S27="","",'Station de lecture 5'!$S27)</f>
        <v/>
      </c>
      <c r="G138" s="205" t="str">
        <f>IF('Station de lecture 5'!$X27="","",'Station de lecture 5'!$X27)</f>
        <v/>
      </c>
      <c r="H138" s="206" t="str">
        <f>IF('Station de lecture 5'!$J53="","",IF(AND('Station de lecture 5'!$J53="Conforme",'Station de lecture 5'!$L53="Conforme", 'Station de lecture 5'!$N53="Conforme" ), "Conforme", "Non conforme" ))</f>
        <v/>
      </c>
      <c r="I138" s="206" t="str">
        <f>IF('Station de lecture 5'!$W53="","",IF(AND('Station de lecture 5'!$W53="Conforme",'Station de lecture 5'!$Y53="Conforme", 'Station de lecture 5'!$AA53="Conforme" ), "Conforme", "Non conforme" ))</f>
        <v/>
      </c>
      <c r="J138" s="213" t="str">
        <f>IF('Station de lecture 5'!$W$95="","", IF(AND( COUNTIF('Station de lecture 5'!$F$95 :'Station de lecture 5'!$V$95,"non" )=0,'Station de lecture 5'!$W$95="Conforme", 'Station de lecture 5'!$X$95="Conforme", 'Station de lecture 5'!$Y$96="Conforme"),"Conforme","Non conforme"))</f>
        <v/>
      </c>
    </row>
    <row r="139" spans="1:10" s="187" customFormat="1" ht="39" customHeight="1">
      <c r="A139" s="437"/>
      <c r="B139" s="214" t="s">
        <v>57</v>
      </c>
      <c r="C139" s="439"/>
      <c r="D139" s="208" t="str">
        <f>IF('Station de lecture 5'!$I28="","",'Station de lecture 5'!$I28)</f>
        <v/>
      </c>
      <c r="E139" s="208" t="str">
        <f>IF('Station de lecture 5'!$N$12="","",'Station de lecture 5'!$N28)</f>
        <v/>
      </c>
      <c r="F139" s="208" t="str">
        <f>IF('Station de lecture 5'!$S28="","",'Station de lecture 5'!$S28)</f>
        <v/>
      </c>
      <c r="G139" s="208" t="str">
        <f>IF('Station de lecture 5'!$X28="","",'Station de lecture 5'!$X28)</f>
        <v/>
      </c>
      <c r="H139" s="209" t="str">
        <f>IF('Station de lecture 5'!$J54="","",IF(AND('Station de lecture 5'!$J54="Conforme",'Station de lecture 5'!$L54="Conforme", 'Station de lecture 5'!$N54="Conforme" ), "Conforme", "Non conforme" ))</f>
        <v/>
      </c>
      <c r="I139" s="209" t="str">
        <f>IF('Station de lecture 5'!$W$38="","",IF(AND('Station de lecture 5'!$W54="Conforme",'Station de lecture 5'!$Y54="Conforme", 'Station de lecture 5'!$AA54="Conforme" ), "Conforme", "Non conforme" ))</f>
        <v/>
      </c>
      <c r="J139" s="216" t="str">
        <f>IF('Station de lecture 5'!$W$97="","", IF(AND( COUNTIF('Station de lecture 5'!$F$97 :'Station de lecture 5'!$V$97,"non" )=0,'Station de lecture 5'!$W$97="Conforme", 'Station de lecture 5'!$X$97="Conforme", 'Station de lecture 5'!$Y$96="Conforme"),"Conforme","Non conforme"))</f>
        <v/>
      </c>
    </row>
    <row r="140" spans="1:10" s="187" customFormat="1" ht="39" customHeight="1">
      <c r="A140" s="437" t="str">
        <f>IF('Station de lecture 5'!$B29="","",'Station de lecture 5'!$B29)</f>
        <v/>
      </c>
      <c r="B140" s="210" t="s">
        <v>76</v>
      </c>
      <c r="C140" s="438" t="str">
        <f>IF('Station de lecture 5'!$D29="","",'Station de lecture 5'!$D29)</f>
        <v/>
      </c>
      <c r="D140" s="205" t="str">
        <f>IF('Station de lecture 5'!$I29="","",'Station de lecture 5'!$I29)</f>
        <v/>
      </c>
      <c r="E140" s="205" t="str">
        <f>IF('Station de lecture 5'!$N29="","",'Station de lecture 5'!$N29)</f>
        <v/>
      </c>
      <c r="F140" s="205" t="str">
        <f>IF('Station de lecture 5'!$S29="","",'Station de lecture 5'!$S29)</f>
        <v/>
      </c>
      <c r="G140" s="205" t="str">
        <f>IF('Station de lecture 5'!$X29="","",'Station de lecture 5'!$X29)</f>
        <v/>
      </c>
      <c r="H140" s="206" t="str">
        <f>IF('Station de lecture 5'!$J55="","",IF(AND('Station de lecture 5'!$J55="Conforme",'Station de lecture 5'!$L55="Conforme", 'Station de lecture 5'!$N55="Conforme" ), "Conforme", "Non conforme" ))</f>
        <v/>
      </c>
      <c r="I140" s="206" t="str">
        <f>IF('Station de lecture 5'!$W55="","",IF(AND('Station de lecture 5'!$W55="Conforme",'Station de lecture 5'!$Y55="Conforme", 'Station de lecture 5'!$AA55="Conforme" ), "Conforme", "Non conforme" ))</f>
        <v/>
      </c>
      <c r="J140" s="206" t="str">
        <f>IF('Station de lecture 5'!$W$99="","", IF(AND( COUNTIF('Station de lecture 5'!$F$99 :'Station de lecture 5'!$V$99,"non" )=0,'Station de lecture 5'!$W$99="Conforme", 'Station de lecture 5'!$X$99="Conforme", 'Station de lecture 5'!$Y$100="Conforme"),"Conforme","Non conforme"))</f>
        <v/>
      </c>
    </row>
    <row r="141" spans="1:10" s="187" customFormat="1" ht="39" customHeight="1">
      <c r="A141" s="437"/>
      <c r="B141" s="207" t="s">
        <v>57</v>
      </c>
      <c r="C141" s="439"/>
      <c r="D141" s="208" t="str">
        <f>IF('Station de lecture 5'!$I30="","",'Station de lecture 5'!$I30)</f>
        <v/>
      </c>
      <c r="E141" s="208" t="str">
        <f>IF('Station de lecture 5'!$N$12="","",'Station de lecture 5'!$N30)</f>
        <v/>
      </c>
      <c r="F141" s="208" t="str">
        <f>IF('Station de lecture 5'!$S30="","",'Station de lecture 5'!$S30)</f>
        <v/>
      </c>
      <c r="G141" s="208" t="str">
        <f>IF('Station de lecture 5'!$X30="","",'Station de lecture 5'!$X30)</f>
        <v/>
      </c>
      <c r="H141" s="209" t="str">
        <f>IF('Station de lecture 5'!$J56="","",IF(AND('Station de lecture 5'!$J56="Conforme",'Station de lecture 5'!$L56="Conforme", 'Station de lecture 5'!$N56="Conforme" ), "Conforme", "Non conforme" ))</f>
        <v/>
      </c>
      <c r="I141" s="209" t="str">
        <f>IF('Station de lecture 5'!$W$38="","",IF(AND('Station de lecture 5'!$W56="Conforme",'Station de lecture 5'!$Y56="Conforme", 'Station de lecture 5'!$AA56="Conforme" ), "Conforme", "Non conforme" ))</f>
        <v/>
      </c>
      <c r="J141" s="209" t="str">
        <f>IF('Station de lecture 5'!$W$101="","", IF(AND( COUNTIF('Station de lecture 5'!$F$101 :'Station de lecture 5'!$V$101,"non" )=0,'Station de lecture 5'!$W$101="Conforme", 'Station de lecture 5'!$X$101="Conforme", 'Station de lecture 5'!$Y$100="Conforme"),"Conforme","Non conforme"))</f>
        <v/>
      </c>
    </row>
    <row r="142" spans="1:10" s="187" customFormat="1" ht="39" customHeight="1" thickBot="1"/>
    <row r="143" spans="1:10" s="187" customFormat="1" ht="39" customHeight="1" thickBot="1">
      <c r="A143" s="456" t="s">
        <v>149</v>
      </c>
      <c r="B143" s="457"/>
      <c r="C143" s="457"/>
      <c r="D143" s="458"/>
    </row>
    <row r="144" spans="1:10" s="187" customFormat="1" ht="39" customHeight="1" thickBot="1">
      <c r="A144" s="440" t="s">
        <v>23</v>
      </c>
      <c r="B144" s="441"/>
      <c r="C144" s="454" t="s">
        <v>24</v>
      </c>
      <c r="D144" s="455"/>
    </row>
    <row r="145" spans="1:10" s="187" customFormat="1" ht="39" customHeight="1" thickBot="1">
      <c r="A145" s="444"/>
      <c r="B145" s="445"/>
      <c r="C145" s="189" t="s">
        <v>27</v>
      </c>
      <c r="D145" s="189" t="s">
        <v>28</v>
      </c>
    </row>
    <row r="146" spans="1:10" s="187" customFormat="1" ht="39" customHeight="1" thickBot="1">
      <c r="A146" s="448" t="str">
        <f>IF(Identification!C$28="","",Identification!C$28)</f>
        <v/>
      </c>
      <c r="B146" s="449"/>
      <c r="C146" s="190" t="str">
        <f>IF(Identification!C$30="","",Identification!C$30)</f>
        <v/>
      </c>
      <c r="D146" s="190" t="str">
        <f>IF(Identification!C$31="","",Identification!C$31)</f>
        <v/>
      </c>
    </row>
    <row r="147" spans="1:10" s="187" customFormat="1" ht="39" customHeight="1">
      <c r="A147" s="192"/>
      <c r="B147" s="193"/>
      <c r="C147" s="450" t="s">
        <v>46</v>
      </c>
      <c r="D147" s="451"/>
      <c r="E147" s="451"/>
      <c r="F147" s="451"/>
      <c r="G147" s="451"/>
      <c r="H147" s="451"/>
      <c r="I147" s="451"/>
      <c r="J147" s="452"/>
    </row>
    <row r="148" spans="1:10" s="187" customFormat="1" ht="39" customHeight="1">
      <c r="A148" s="196"/>
      <c r="B148" s="197"/>
      <c r="C148" s="198" t="s">
        <v>54</v>
      </c>
      <c r="D148" s="199" t="s">
        <v>101</v>
      </c>
      <c r="E148" s="200" t="s">
        <v>100</v>
      </c>
      <c r="F148" s="450" t="s">
        <v>102</v>
      </c>
      <c r="G148" s="452"/>
      <c r="H148" s="453" t="s">
        <v>137</v>
      </c>
      <c r="I148" s="453"/>
      <c r="J148" s="198" t="s">
        <v>103</v>
      </c>
    </row>
    <row r="149" spans="1:10" s="187" customFormat="1" ht="39" customHeight="1">
      <c r="A149" s="198" t="s">
        <v>45</v>
      </c>
      <c r="B149" s="198" t="s">
        <v>138</v>
      </c>
      <c r="C149" s="198"/>
      <c r="D149" s="201" t="s">
        <v>56</v>
      </c>
      <c r="E149" s="201" t="s">
        <v>58</v>
      </c>
      <c r="F149" s="202" t="s">
        <v>59</v>
      </c>
      <c r="G149" s="203" t="s">
        <v>60</v>
      </c>
      <c r="H149" s="202" t="s">
        <v>61</v>
      </c>
      <c r="I149" s="203" t="s">
        <v>62</v>
      </c>
      <c r="J149" s="201" t="s">
        <v>55</v>
      </c>
    </row>
    <row r="150" spans="1:10" s="187" customFormat="1" ht="39" customHeight="1">
      <c r="A150" s="437" t="str">
        <f>IF('Station de lecture 6'!$B$11="","",'Station de lecture 6'!$B$11)</f>
        <v/>
      </c>
      <c r="B150" s="204" t="s">
        <v>76</v>
      </c>
      <c r="C150" s="438" t="str">
        <f>IF('Station de lecture 6'!$D11="","",'Station de lecture 6'!$D11)</f>
        <v/>
      </c>
      <c r="D150" s="205" t="str">
        <f>IF('Station de lecture 6'!$I11="","",'Station de lecture 6'!$I11)</f>
        <v/>
      </c>
      <c r="E150" s="205" t="str">
        <f>IF('Station de lecture 6'!$N11="","",'Station de lecture 6'!$N11)</f>
        <v/>
      </c>
      <c r="F150" s="205" t="str">
        <f>IF('Station de lecture 6'!$S11="","",'Station de lecture 6'!$S11)</f>
        <v/>
      </c>
      <c r="G150" s="205" t="str">
        <f>IF('Station de lecture 6'!$X11="","",'Station de lecture 6'!$X11)</f>
        <v/>
      </c>
      <c r="H150" s="206" t="str">
        <f>IF('Station de lecture 6'!$J37="","",IF(AND('Station de lecture 6'!$J37="Conforme",'Station de lecture 6'!$L37="Conforme", 'Station de lecture 6'!$N37="Conforme" ), "Conforme", "Non conforme" ))</f>
        <v/>
      </c>
      <c r="I150" s="206" t="str">
        <f>IF('Station de lecture 6'!$W37="","",IF(AND('Station de lecture 6'!$W37="Conforme",'Station de lecture 6'!$Y37="Conforme", 'Station de lecture 6'!$AA37="Conforme" ), "Conforme", "Non conforme" ))</f>
        <v/>
      </c>
      <c r="J150" s="206" t="str">
        <f>IF('Station de lecture 6'!$W$63="","", IF(AND( COUNTIF('Station de lecture 6'!$F$63 :'Station de lecture 6'!$V$63,"non" )=0,'Station de lecture 6'!$W$63="Conforme", 'Station de lecture 6'!$X$63="Conforme", 'Station de lecture 6'!$Y$64="Conforme"),"Conforme","Non conforme"))</f>
        <v/>
      </c>
    </row>
    <row r="151" spans="1:10" s="187" customFormat="1" ht="39" customHeight="1">
      <c r="A151" s="437"/>
      <c r="B151" s="207" t="s">
        <v>57</v>
      </c>
      <c r="C151" s="439"/>
      <c r="D151" s="208" t="str">
        <f>IF('Station de lecture 6'!$I12="","",'Station de lecture 6'!$I12)</f>
        <v/>
      </c>
      <c r="E151" s="208" t="str">
        <f>IF('Station de lecture 6'!$N12="","",'Station de lecture 6'!$N12)</f>
        <v/>
      </c>
      <c r="F151" s="208" t="str">
        <f>IF('Station de lecture 6'!$S12="","",'Station de lecture 6'!$S12)</f>
        <v/>
      </c>
      <c r="G151" s="208" t="str">
        <f>IF('Station de lecture 6'!$X12="","",'Station de lecture 6'!$X12)</f>
        <v/>
      </c>
      <c r="H151" s="209" t="str">
        <f>IF('Station de lecture 6'!$J38="","",IF(AND('Station de lecture 6'!$J38="Conforme",'Station de lecture 6'!$L38="Conforme", 'Station de lecture 6'!$N38="Conforme" ), "Conforme", "Non conforme" ))</f>
        <v/>
      </c>
      <c r="I151" s="209" t="str">
        <f>IF('Station de lecture 6'!$W38="","",IF(AND('Station de lecture 6'!$W38="Conforme",'Station de lecture 6'!$Y38="Conforme", 'Station de lecture 6'!$AA38="Conforme" ), "Conforme", "Non conforme" ))</f>
        <v/>
      </c>
      <c r="J151" s="209" t="str">
        <f>IF('Station de lecture 6'!$W$65="","", IF(AND( COUNTIF('Station de lecture 6'!$F$65 :'Station de lecture 6'!$V$65,"non" )=0,'Station de lecture 6'!$W$65="Conforme", 'Station de lecture 6'!$X$65="Conforme", 'Station de lecture 6'!$Y$64="Conforme"),"Conforme","Non conforme"))</f>
        <v/>
      </c>
    </row>
    <row r="152" spans="1:10" s="187" customFormat="1" ht="39" customHeight="1">
      <c r="A152" s="437" t="str">
        <f>IF('Station de lecture 6'!$B$13="","",'Station de lecture 6'!$B$13)</f>
        <v/>
      </c>
      <c r="B152" s="210" t="s">
        <v>76</v>
      </c>
      <c r="C152" s="438" t="str">
        <f>IF('Station de lecture 6'!$D13="","",'Station de lecture 6'!$D13)</f>
        <v/>
      </c>
      <c r="D152" s="205" t="str">
        <f>IF('Station de lecture 6'!$I13="","",'Station de lecture 6'!$I13)</f>
        <v/>
      </c>
      <c r="E152" s="205" t="str">
        <f>IF('Station de lecture 6'!$N13="","",'Station de lecture 6'!$N13)</f>
        <v/>
      </c>
      <c r="F152" s="205" t="str">
        <f>IF('Station de lecture 6'!$S13="","",'Station de lecture 6'!$S13)</f>
        <v/>
      </c>
      <c r="G152" s="205" t="str">
        <f>IF('Station de lecture 6'!$X13="","",'Station de lecture 6'!$X13)</f>
        <v/>
      </c>
      <c r="H152" s="206" t="str">
        <f>IF('Station de lecture 6'!$J39="","",IF(AND('Station de lecture 6'!$J39="Conforme",'Station de lecture 6'!$L39="Conforme", 'Station de lecture 6'!$N39="Conforme" ), "Conforme", "Non conforme" ))</f>
        <v/>
      </c>
      <c r="I152" s="206" t="str">
        <f>IF('Station de lecture 6'!$W39="","",IF(AND('Station de lecture 6'!$W39="Conforme",'Station de lecture 6'!$Y39="Conforme", 'Station de lecture 6'!$AA39="Conforme" ), "Conforme", "Non conforme" ))</f>
        <v/>
      </c>
      <c r="J152" s="206" t="str">
        <f>IF('Station de lecture 6'!$W$67="","", IF(AND( COUNTIF('Station de lecture 6'!$F$67 :'Station de lecture 6'!$V$67,"non" )=0,'Station de lecture 6'!$W$67="Conforme", 'Station de lecture 6'!$X$67="Conforme", 'Station de lecture 6'!$Y$68="Conforme"),"Conforme","Non conforme"))</f>
        <v/>
      </c>
    </row>
    <row r="153" spans="1:10" s="187" customFormat="1" ht="39" customHeight="1">
      <c r="A153" s="437"/>
      <c r="B153" s="207" t="s">
        <v>57</v>
      </c>
      <c r="C153" s="439"/>
      <c r="D153" s="208" t="str">
        <f>IF('Station de lecture 6'!$I14="","",'Station de lecture 6'!$I14)</f>
        <v/>
      </c>
      <c r="E153" s="208" t="str">
        <f>IF('Station de lecture 6'!$N14="","",'Station de lecture 6'!$N14)</f>
        <v/>
      </c>
      <c r="F153" s="208" t="str">
        <f>IF('Station de lecture 6'!$S14="","",'Station de lecture 6'!$S14)</f>
        <v/>
      </c>
      <c r="G153" s="208" t="str">
        <f>IF('Station de lecture 6'!$X14="","",'Station de lecture 6'!$X14)</f>
        <v/>
      </c>
      <c r="H153" s="209" t="str">
        <f>IF('Station de lecture 6'!$J40="","",IF(AND('Station de lecture 6'!$J40="Conforme",'Station de lecture 6'!$L40="Conforme", 'Station de lecture 6'!$N40="Conforme" ), "Conforme", "Non conforme" ))</f>
        <v/>
      </c>
      <c r="I153" s="209" t="str">
        <f>IF('Station de lecture 6'!$W40="","",IF(AND('Station de lecture 6'!$W40="Conforme",'Station de lecture 6'!$Y40="Conforme", 'Station de lecture 6'!$AA40="Conforme" ), "Conforme", "Non conforme" ))</f>
        <v/>
      </c>
      <c r="J153" s="209" t="str">
        <f>IF('Station de lecture 6'!$W$69="","", IF(AND( COUNTIF('Station de lecture 6'!$F$69 :'Station de lecture 6'!$V$69,"non" )=0,'Station de lecture 6'!$W$69="Conforme", 'Station de lecture 6'!$X$69="Conforme", 'Station de lecture 6'!$Y68="Conforme"),"Conforme","Non conforme"))</f>
        <v/>
      </c>
    </row>
    <row r="154" spans="1:10" s="187" customFormat="1" ht="39" customHeight="1">
      <c r="A154" s="437" t="str">
        <f>IF('Station de lecture 6'!$B$15="","",'Station de lecture 6'!$B$15)</f>
        <v/>
      </c>
      <c r="B154" s="211" t="s">
        <v>76</v>
      </c>
      <c r="C154" s="438" t="str">
        <f>IF('Station de lecture 6'!$D15="","",'Station de lecture 6'!$D15)</f>
        <v/>
      </c>
      <c r="D154" s="205" t="str">
        <f>IF('Station de lecture 6'!$I15="","",'Station de lecture 6'!$I15)</f>
        <v/>
      </c>
      <c r="E154" s="205" t="str">
        <f>IF('Station de lecture 6'!$N15="","",'Station de lecture 6'!$N15)</f>
        <v/>
      </c>
      <c r="F154" s="205" t="str">
        <f>IF('Station de lecture 6'!$S15="","",'Station de lecture 6'!$S15)</f>
        <v/>
      </c>
      <c r="G154" s="205" t="str">
        <f>IF('Station de lecture 6'!$X15="","",'Station de lecture 6'!$X15)</f>
        <v/>
      </c>
      <c r="H154" s="206" t="str">
        <f>IF('Station de lecture 6'!$J41="","",IF(AND('Station de lecture 6'!$J41="Conforme",'Station de lecture 6'!$L41="Conforme", 'Station de lecture 6'!$N41="Conforme" ), "Conforme", "Non conforme" ))</f>
        <v/>
      </c>
      <c r="I154" s="206" t="str">
        <f>IF('Station de lecture 6'!$W41="","",IF(AND('Station de lecture 6'!$W41="Conforme",'Station de lecture 6'!$Y41="Conforme", 'Station de lecture 6'!$AA41="Conforme" ), "Conforme", "Non conforme" ))</f>
        <v/>
      </c>
      <c r="J154" s="213" t="str">
        <f>IF('Station de lecture 6'!W71="","", IF(AND( COUNTIF('Station de lecture 6'!F71 :'Station de lecture 6'!V71,"non" )=0,'Station de lecture 6'!W71="Conforme", 'Station de lecture 6'!X71="Conforme", 'Station de lecture 6'!Y72="Conforme"),"Conforme","Non conforme"))</f>
        <v/>
      </c>
    </row>
    <row r="155" spans="1:10" s="187" customFormat="1" ht="39" customHeight="1">
      <c r="A155" s="437"/>
      <c r="B155" s="214" t="s">
        <v>57</v>
      </c>
      <c r="C155" s="439"/>
      <c r="D155" s="208" t="str">
        <f>IF('Station de lecture 6'!$I16="","",'Station de lecture 6'!$I16)</f>
        <v/>
      </c>
      <c r="E155" s="208" t="str">
        <f>IF('Station de lecture 6'!$N16="","",'Station de lecture 6'!$N16)</f>
        <v/>
      </c>
      <c r="F155" s="208" t="str">
        <f>IF('Station de lecture 6'!$S16="","",'Station de lecture 6'!$S16)</f>
        <v/>
      </c>
      <c r="G155" s="208" t="str">
        <f>IF('Station de lecture 6'!$X16="","",'Station de lecture 6'!$X16)</f>
        <v/>
      </c>
      <c r="H155" s="209" t="str">
        <f>IF('Station de lecture 6'!$J42="","",IF(AND('Station de lecture 6'!$J42="Conforme",'Station de lecture 6'!$L42="Conforme", 'Station de lecture 6'!$N42="Conforme" ), "Conforme", "Non conforme" ))</f>
        <v/>
      </c>
      <c r="I155" s="209" t="str">
        <f>IF('Station de lecture 6'!$W42="","",IF(AND('Station de lecture 6'!$W42="Conforme",'Station de lecture 6'!$Y42="Conforme", 'Station de lecture 6'!$AA42="Conforme" ), "Conforme", "Non conforme" ))</f>
        <v/>
      </c>
      <c r="J155" s="216" t="str">
        <f>IF('Station de lecture 6'!$W$73="","", IF(AND( COUNTIF('Station de lecture 6'!$F$73 :'Station de lecture 6'!$V$73,"non" )=0,'Station de lecture 6'!$W$73="Conforme", 'Station de lecture 6'!$X$73="Conforme", 'Station de lecture 6'!$Y$72="Conforme"),"Conforme","Non conforme"))</f>
        <v/>
      </c>
    </row>
    <row r="156" spans="1:10" s="187" customFormat="1" ht="39" customHeight="1">
      <c r="A156" s="437" t="str">
        <f>IF('Station de lecture 6'!$B$17="","",'Station de lecture 6'!$B$17)</f>
        <v/>
      </c>
      <c r="B156" s="211" t="s">
        <v>76</v>
      </c>
      <c r="C156" s="438" t="str">
        <f>IF('Station de lecture 6'!$D17="","",'Station de lecture 6'!$D17)</f>
        <v/>
      </c>
      <c r="D156" s="205" t="str">
        <f>IF('Station de lecture 6'!$I17="","",'Station de lecture 6'!$I17)</f>
        <v/>
      </c>
      <c r="E156" s="205" t="str">
        <f>IF('Station de lecture 6'!$N17="","",'Station de lecture 6'!$N17)</f>
        <v/>
      </c>
      <c r="F156" s="205" t="str">
        <f>IF('Station de lecture 6'!$S17="","",'Station de lecture 6'!$S17)</f>
        <v/>
      </c>
      <c r="G156" s="205" t="str">
        <f>IF('Station de lecture 6'!$X17="","",'Station de lecture 6'!$X17)</f>
        <v/>
      </c>
      <c r="H156" s="206" t="str">
        <f>IF('Station de lecture 6'!$J43="","",IF(AND('Station de lecture 6'!$J43="Conforme",'Station de lecture 6'!$L43="Conforme", 'Station de lecture 6'!$N43="Conforme" ), "Conforme", "Non conforme" ))</f>
        <v/>
      </c>
      <c r="I156" s="206" t="str">
        <f>IF('Station de lecture 6'!$W43="","",IF(AND('Station de lecture 6'!$W43="Conforme",'Station de lecture 6'!$Y43="Conforme", 'Station de lecture 6'!$AA43="Conforme" ), "Conforme", "Non conforme" ))</f>
        <v/>
      </c>
      <c r="J156" s="213" t="str">
        <f>IF('Station de lecture 6'!$W$75="","", IF(AND( COUNTIF('Station de lecture 6'!$F$75 :'Station de lecture 6'!$V$75,"non" )=0,'Station de lecture 6'!$W$75="Conforme", 'Station de lecture 6'!$X$75="Conforme", 'Station de lecture 6'!$Y$76="Conforme"),"Conforme","Non conforme"))</f>
        <v/>
      </c>
    </row>
    <row r="157" spans="1:10" s="187" customFormat="1" ht="39" customHeight="1">
      <c r="A157" s="437"/>
      <c r="B157" s="214" t="s">
        <v>57</v>
      </c>
      <c r="C157" s="439"/>
      <c r="D157" s="208" t="str">
        <f>IF('Station de lecture 6'!$I18="","",'Station de lecture 6'!$I18)</f>
        <v/>
      </c>
      <c r="E157" s="208" t="str">
        <f>IF('Station de lecture 6'!$N18="","",'Station de lecture 6'!$N18)</f>
        <v/>
      </c>
      <c r="F157" s="208" t="str">
        <f>IF('Station de lecture 6'!$S18="","",'Station de lecture 6'!$S18)</f>
        <v/>
      </c>
      <c r="G157" s="208" t="str">
        <f>IF('Station de lecture 6'!$X18="","",'Station de lecture 6'!$X18)</f>
        <v/>
      </c>
      <c r="H157" s="209" t="str">
        <f>IF('Station de lecture 6'!$J44="","",IF(AND('Station de lecture 6'!$J44="Conforme",'Station de lecture 6'!$L44="Conforme", 'Station de lecture 6'!$N44="Conforme" ), "Conforme", "Non conforme" ))</f>
        <v/>
      </c>
      <c r="I157" s="209" t="str">
        <f>IF('Station de lecture 6'!$W44="","",IF(AND('Station de lecture 6'!$W44="Conforme",'Station de lecture 6'!$Y44="Conforme", 'Station de lecture 6'!$AA44="Conforme" ), "Conforme", "Non conforme" ))</f>
        <v/>
      </c>
      <c r="J157" s="216" t="str">
        <f>IF('Station de lecture 6'!$W$77="","", IF(AND( COUNTIF('Station de lecture 6'!$F$77 :'Station de lecture 6'!$V$77,"non" )=0,'Station de lecture 6'!$W$77="Conforme", 'Station de lecture 6'!$X$77="Conforme", 'Station de lecture 6'!$Y$76="Conforme"),"Conforme","Non conforme"))</f>
        <v/>
      </c>
    </row>
    <row r="158" spans="1:10" s="187" customFormat="1" ht="39" customHeight="1">
      <c r="A158" s="437" t="str">
        <f>IF('Station de lecture 6'!$B$19="","",'Station de lecture 6'!$B$19)</f>
        <v/>
      </c>
      <c r="B158" s="211" t="s">
        <v>76</v>
      </c>
      <c r="C158" s="438" t="str">
        <f>IF('Station de lecture 6'!$D19="","",'Station de lecture 6'!$D19)</f>
        <v/>
      </c>
      <c r="D158" s="205" t="str">
        <f>IF('Station de lecture 6'!$I19="","",'Station de lecture 6'!$I19)</f>
        <v/>
      </c>
      <c r="E158" s="205" t="str">
        <f>IF('Station de lecture 6'!$N19="","",'Station de lecture 6'!$N19)</f>
        <v/>
      </c>
      <c r="F158" s="205" t="str">
        <f>IF('Station de lecture 6'!$S19="","",'Station de lecture 6'!$S19)</f>
        <v/>
      </c>
      <c r="G158" s="205" t="str">
        <f>IF('Station de lecture 6'!$X19="","",'Station de lecture 6'!$X19)</f>
        <v/>
      </c>
      <c r="H158" s="206" t="str">
        <f>IF('Station de lecture 6'!$J45="","",IF(AND('Station de lecture 6'!$J45="Conforme",'Station de lecture 6'!$L45="Conforme", 'Station de lecture 6'!$N45="Conforme" ), "Conforme", "Non conforme" ))</f>
        <v/>
      </c>
      <c r="I158" s="206" t="str">
        <f>IF('Station de lecture 6'!$W45="","",IF(AND('Station de lecture 6'!$W45="Conforme",'Station de lecture 6'!$Y45="Conforme", 'Station de lecture 6'!$AA45="Conforme" ), "Conforme", "Non conforme" ))</f>
        <v/>
      </c>
      <c r="J158" s="213" t="str">
        <f>IF('Station de lecture 6'!$W$79="","", IF(AND( COUNTIF('Station de lecture 6'!$F$79 :'Station de lecture 6'!$V$79,"non" )=0,'Station de lecture 6'!$W$79="Conforme", 'Station de lecture 6'!$X$79="Conforme", 'Station de lecture 6'!$Y$80="Conforme"),"Conforme","Non conforme"))</f>
        <v/>
      </c>
    </row>
    <row r="159" spans="1:10" s="187" customFormat="1" ht="39" customHeight="1">
      <c r="A159" s="437"/>
      <c r="B159" s="214" t="s">
        <v>57</v>
      </c>
      <c r="C159" s="439"/>
      <c r="D159" s="208" t="str">
        <f>IF('Station de lecture 6'!$I20="","",'Station de lecture 6'!$I20)</f>
        <v/>
      </c>
      <c r="E159" s="208" t="str">
        <f>IF('Station de lecture 6'!$N20="","",'Station de lecture 6'!$N20)</f>
        <v/>
      </c>
      <c r="F159" s="208" t="str">
        <f>IF('Station de lecture 6'!$S20="","",'Station de lecture 6'!$S20)</f>
        <v/>
      </c>
      <c r="G159" s="208" t="str">
        <f>IF('Station de lecture 6'!$X20="","",'Station de lecture 6'!$X20)</f>
        <v/>
      </c>
      <c r="H159" s="209" t="str">
        <f>IF('Station de lecture 6'!$J46="","",IF(AND('Station de lecture 6'!$J46="Conforme",'Station de lecture 6'!$L46="Conforme", 'Station de lecture 6'!$N46="Conforme" ), "Conforme", "Non conforme" ))</f>
        <v/>
      </c>
      <c r="I159" s="209" t="str">
        <f>IF('Station de lecture 6'!$W46="","",IF(AND('Station de lecture 6'!$W46="Conforme",'Station de lecture 6'!$Y46="Conforme", 'Station de lecture 6'!$AA46="Conforme" ), "Conforme", "Non conforme" ))</f>
        <v/>
      </c>
      <c r="J159" s="216" t="str">
        <f>IF('Station de lecture 6'!$W$81="","", IF(AND( COUNTIF('Station de lecture 6'!$F$81 :'Station de lecture 6'!$V$81,"non" )=0,'Station de lecture 6'!$W$81="Conforme", 'Station de lecture 6'!$X$81="Conforme", 'Station de lecture 6'!$Y$80="Conforme"),"Conforme","Non conforme"))</f>
        <v/>
      </c>
    </row>
    <row r="160" spans="1:10" s="187" customFormat="1" ht="39" customHeight="1">
      <c r="A160" s="437" t="str">
        <f>IF('Station de lecture 6'!$B$21="","",'Station de lecture 6'!$B$21)</f>
        <v/>
      </c>
      <c r="B160" s="211" t="s">
        <v>76</v>
      </c>
      <c r="C160" s="438" t="str">
        <f>IF('Station de lecture 6'!$D21="","",'Station de lecture 6'!$D21)</f>
        <v/>
      </c>
      <c r="D160" s="205" t="str">
        <f>IF('Station de lecture 6'!$I21="","",'Station de lecture 6'!$I21)</f>
        <v/>
      </c>
      <c r="E160" s="205" t="str">
        <f>IF('Station de lecture 6'!$N21="","",'Station de lecture 6'!$N21)</f>
        <v/>
      </c>
      <c r="F160" s="205" t="str">
        <f>IF('Station de lecture 6'!$S21="","",'Station de lecture 6'!$S21)</f>
        <v/>
      </c>
      <c r="G160" s="205" t="str">
        <f>IF('Station de lecture 6'!$X21="","",'Station de lecture 6'!$X21)</f>
        <v/>
      </c>
      <c r="H160" s="206" t="str">
        <f>IF('Station de lecture 6'!$J47="","",IF(AND('Station de lecture 6'!$J47="Conforme",'Station de lecture 6'!$L47="Conforme", 'Station de lecture 6'!$N47="Conforme" ), "Conforme", "Non conforme" ))</f>
        <v/>
      </c>
      <c r="I160" s="206" t="str">
        <f>IF('Station de lecture 6'!$W47="","",IF(AND('Station de lecture 6'!$W47="Conforme",'Station de lecture 6'!$Y47="Conforme", 'Station de lecture 6'!$AA47="Conforme" ), "Conforme", "Non conforme" ))</f>
        <v/>
      </c>
      <c r="J160" s="213" t="str">
        <f>IF('Station de lecture 6'!$W$83="","", IF(AND( COUNTIF('Station de lecture 6'!$F$83 :'Station de lecture 6'!$V$83,"non" )=0,'Station de lecture 6'!$W$83="Conforme", 'Station de lecture 6'!$X$83="Conforme", 'Station de lecture 6'!$Y$84="Conforme"),"Conforme","Non conforme"))</f>
        <v/>
      </c>
    </row>
    <row r="161" spans="1:10" s="187" customFormat="1" ht="39" customHeight="1">
      <c r="A161" s="437"/>
      <c r="B161" s="214" t="s">
        <v>57</v>
      </c>
      <c r="C161" s="439"/>
      <c r="D161" s="208" t="str">
        <f>IF('Station de lecture 6'!$I22="","",'Station de lecture 6'!$I22)</f>
        <v/>
      </c>
      <c r="E161" s="208" t="str">
        <f>IF('Station de lecture 6'!$N22="","",'Station de lecture 6'!$N22)</f>
        <v/>
      </c>
      <c r="F161" s="208" t="str">
        <f>IF('Station de lecture 6'!$S22="","",'Station de lecture 6'!$S22)</f>
        <v/>
      </c>
      <c r="G161" s="208" t="str">
        <f>IF('Station de lecture 6'!$X22="","",'Station de lecture 6'!$X22)</f>
        <v/>
      </c>
      <c r="H161" s="209" t="str">
        <f>IF('Station de lecture 6'!$J48="","",IF(AND('Station de lecture 6'!$J48="Conforme",'Station de lecture 6'!$L48="Conforme", 'Station de lecture 6'!$N48="Conforme" ), "Conforme", "Non conforme" ))</f>
        <v/>
      </c>
      <c r="I161" s="209" t="str">
        <f>IF('Station de lecture 6'!$W48="","",IF(AND('Station de lecture 6'!$W48="Conforme",'Station de lecture 6'!$Y48="Conforme", 'Station de lecture 6'!$AA48="Conforme" ), "Conforme", "Non conforme" ))</f>
        <v/>
      </c>
      <c r="J161" s="216" t="str">
        <f>IF('Station de lecture 6'!$W$85="","", IF(AND( COUNTIF('Station de lecture 6'!$F$85 :'Station de lecture 6'!$V$85,"non" )=0,'Station de lecture 6'!$W$85="Conforme", 'Station de lecture 6'!$X$85="Conforme", 'Station de lecture 6'!$Y$84="Conforme"),"Conforme","Non conforme"))</f>
        <v/>
      </c>
    </row>
    <row r="162" spans="1:10" s="187" customFormat="1" ht="39" customHeight="1">
      <c r="A162" s="437" t="str">
        <f>IF('Station de lecture 6'!$B$23="","",'Station de lecture 6'!$B$23)</f>
        <v/>
      </c>
      <c r="B162" s="210" t="s">
        <v>76</v>
      </c>
      <c r="C162" s="438" t="str">
        <f>IF('Station de lecture 6'!$D23="","",'Station de lecture 6'!$D23)</f>
        <v/>
      </c>
      <c r="D162" s="205" t="str">
        <f>IF('Station de lecture 6'!$I23="","",'Station de lecture 6'!$I23)</f>
        <v/>
      </c>
      <c r="E162" s="205" t="str">
        <f>IF('Station de lecture 6'!$N23="","",'Station de lecture 6'!$N23)</f>
        <v/>
      </c>
      <c r="F162" s="205" t="str">
        <f>IF('Station de lecture 6'!$S23="","",'Station de lecture 6'!$S23)</f>
        <v/>
      </c>
      <c r="G162" s="205" t="str">
        <f>IF('Station de lecture 6'!$X23="","",'Station de lecture 6'!$X23)</f>
        <v/>
      </c>
      <c r="H162" s="206" t="str">
        <f>IF('Station de lecture 6'!$J49="","",IF(AND('Station de lecture 6'!$J49="Conforme",'Station de lecture 6'!$L49="Conforme", 'Station de lecture 6'!$N49="Conforme" ), "Conforme", "Non conforme" ))</f>
        <v/>
      </c>
      <c r="I162" s="206" t="str">
        <f>IF('Station de lecture 6'!$W49="","",IF(AND('Station de lecture 6'!$W49="Conforme",'Station de lecture 6'!$Y49="Conforme", 'Station de lecture 6'!$AA49="Conforme" ), "Conforme", "Non conforme" ))</f>
        <v/>
      </c>
      <c r="J162" s="206" t="str">
        <f>IF('Station de lecture 6'!$W$87="","", IF(AND( COUNTIF('Station de lecture 6'!$F$87 :'Station de lecture 6'!$V$87,"non" )=0,'Station de lecture 6'!$W$87="Conforme", 'Station de lecture 6'!$X$87="Conforme", 'Station de lecture 6'!$Y$88="Conforme"),"Conforme","Non conforme"))</f>
        <v/>
      </c>
    </row>
    <row r="163" spans="1:10" s="187" customFormat="1" ht="39" customHeight="1">
      <c r="A163" s="437"/>
      <c r="B163" s="207" t="s">
        <v>57</v>
      </c>
      <c r="C163" s="439"/>
      <c r="D163" s="208" t="str">
        <f>IF('Station de lecture 6'!$I24="","",'Station de lecture 6'!$I24)</f>
        <v/>
      </c>
      <c r="E163" s="208" t="str">
        <f>IF('Station de lecture 6'!$N24="","",'Station de lecture 6'!$N24)</f>
        <v/>
      </c>
      <c r="F163" s="208" t="str">
        <f>IF('Station de lecture 6'!$S24="","",'Station de lecture 6'!$S24)</f>
        <v/>
      </c>
      <c r="G163" s="208" t="str">
        <f>IF('Station de lecture 6'!$X24="","",'Station de lecture 6'!$X24)</f>
        <v/>
      </c>
      <c r="H163" s="209" t="str">
        <f>IF('Station de lecture 6'!$J50="","",IF(AND('Station de lecture 6'!$J50="Conforme",'Station de lecture 6'!$L50="Conforme", 'Station de lecture 6'!$N50="Conforme" ), "Conforme", "Non conforme" ))</f>
        <v/>
      </c>
      <c r="I163" s="209" t="str">
        <f>IF('Station de lecture 6'!$W50="","",IF(AND('Station de lecture 6'!$W50="Conforme",'Station de lecture 6'!$Y50="Conforme", 'Station de lecture 6'!$AA50="Conforme" ), "Conforme", "Non conforme" ))</f>
        <v/>
      </c>
      <c r="J163" s="209" t="str">
        <f>IF('Station de lecture 6'!$W$89="","", IF(AND( COUNTIF('Station de lecture 6'!$F$89 :'Station de lecture 6'!$V$89,"non" )=0,'Station de lecture 6'!$W$89="Conforme", 'Station de lecture 6'!$X$89="Conforme", 'Station de lecture 6'!$Y$88="Conforme"),"Conforme","Non conforme"))</f>
        <v/>
      </c>
    </row>
    <row r="164" spans="1:10" s="187" customFormat="1" ht="39" customHeight="1">
      <c r="A164" s="437" t="str">
        <f>IF('Station de lecture 6'!$B$25="","",'Station de lecture 6'!$B$25)</f>
        <v/>
      </c>
      <c r="B164" s="210" t="s">
        <v>76</v>
      </c>
      <c r="C164" s="438" t="str">
        <f>IF('Station de lecture 6'!$D25="","",'Station de lecture 6'!$D25)</f>
        <v/>
      </c>
      <c r="D164" s="205" t="str">
        <f>IF('Station de lecture 6'!$I25="","",'Station de lecture 6'!$I25)</f>
        <v/>
      </c>
      <c r="E164" s="205" t="str">
        <f>IF('Station de lecture 6'!$N25="","",'Station de lecture 6'!$N25)</f>
        <v/>
      </c>
      <c r="F164" s="205" t="str">
        <f>IF('Station de lecture 6'!$S25="","",'Station de lecture 6'!$S25)</f>
        <v/>
      </c>
      <c r="G164" s="205" t="str">
        <f>IF('Station de lecture 6'!$X25="","",'Station de lecture 6'!$X25)</f>
        <v/>
      </c>
      <c r="H164" s="206" t="str">
        <f>IF('Station de lecture 6'!$J51="","",IF(AND('Station de lecture 6'!$J51="Conforme",'Station de lecture 6'!$L51="Conforme", 'Station de lecture 6'!$N51="Conforme" ), "Conforme", "Non conforme" ))</f>
        <v/>
      </c>
      <c r="I164" s="206" t="str">
        <f>IF('Station de lecture 6'!$W51="","",IF(AND('Station de lecture 6'!$W51="Conforme",'Station de lecture 6'!$Y51="Conforme", 'Station de lecture 6'!$AA51="Conforme" ), "Conforme", "Non conforme" ))</f>
        <v/>
      </c>
      <c r="J164" s="206" t="str">
        <f>IF('Station de lecture 6'!$W$91="","", IF(AND( COUNTIF('Station de lecture 6'!$F$91 :'Station de lecture 6'!$V$91,"non" )=0,'Station de lecture 6'!$W$91="Conforme", 'Station de lecture 6'!$X$91="Conforme", 'Station de lecture 6'!$Y$92="Conforme"),"Conforme","Non conforme"))</f>
        <v/>
      </c>
    </row>
    <row r="165" spans="1:10" s="187" customFormat="1" ht="39" customHeight="1">
      <c r="A165" s="437"/>
      <c r="B165" s="207" t="s">
        <v>57</v>
      </c>
      <c r="C165" s="439"/>
      <c r="D165" s="208" t="str">
        <f>IF('Station de lecture 6'!$I26="","",'Station de lecture 6'!$I26)</f>
        <v/>
      </c>
      <c r="E165" s="208" t="str">
        <f>IF('Station de lecture 6'!$N26="","",'Station de lecture 6'!$N26)</f>
        <v/>
      </c>
      <c r="F165" s="208" t="str">
        <f>IF('Station de lecture 6'!$S26="","",'Station de lecture 6'!$S26)</f>
        <v/>
      </c>
      <c r="G165" s="208" t="str">
        <f>IF('Station de lecture 6'!$X26="","",'Station de lecture 6'!$X26)</f>
        <v/>
      </c>
      <c r="H165" s="209" t="str">
        <f>IF('Station de lecture 6'!$J52="","",IF(AND('Station de lecture 6'!$J52="Conforme",'Station de lecture 6'!$L52="Conforme", 'Station de lecture 6'!$N52="Conforme" ), "Conforme", "Non conforme" ))</f>
        <v/>
      </c>
      <c r="I165" s="209" t="str">
        <f>IF('Station de lecture 6'!$W52="","",IF(AND('Station de lecture 6'!$W52="Conforme",'Station de lecture 6'!$Y52="Conforme", 'Station de lecture 6'!$AA52="Conforme" ), "Conforme", "Non conforme" ))</f>
        <v/>
      </c>
      <c r="J165" s="209" t="str">
        <f>IF('Station de lecture 6'!$W$93="","", IF(AND( COUNTIF('Station de lecture 6'!$F$93 :'Station de lecture 6'!$V$93,"non" )=0,'Station de lecture 6'!$W$93="Conforme", 'Station de lecture 6'!$X$93="Conforme", 'Station de lecture 6'!$Y$92="Conforme"),"Conforme","Non conforme"))</f>
        <v/>
      </c>
    </row>
    <row r="166" spans="1:10" s="187" customFormat="1" ht="39" customHeight="1">
      <c r="A166" s="437" t="str">
        <f>IF('Station de lecture 6'!$B$27="","",'Station de lecture 6'!$B$27)</f>
        <v/>
      </c>
      <c r="B166" s="211" t="s">
        <v>76</v>
      </c>
      <c r="C166" s="438" t="str">
        <f>IF('Station de lecture 6'!$D27="","",'Station de lecture 6'!$D27)</f>
        <v/>
      </c>
      <c r="D166" s="205" t="str">
        <f>IF('Station de lecture 6'!$I27="","",'Station de lecture 6'!$I27)</f>
        <v/>
      </c>
      <c r="E166" s="205" t="str">
        <f>IF('Station de lecture 6'!$N27="","",'Station de lecture 6'!$N27)</f>
        <v/>
      </c>
      <c r="F166" s="205" t="str">
        <f>IF('Station de lecture 6'!$S27="","",'Station de lecture 6'!$S27)</f>
        <v/>
      </c>
      <c r="G166" s="205" t="str">
        <f>IF('Station de lecture 6'!$X27="","",'Station de lecture 6'!$X27)</f>
        <v/>
      </c>
      <c r="H166" s="206" t="str">
        <f>IF('Station de lecture 6'!$J53="","",IF(AND('Station de lecture 6'!$J53="Conforme",'Station de lecture 6'!$L53="Conforme", 'Station de lecture 6'!$N53="Conforme" ), "Conforme", "Non conforme" ))</f>
        <v/>
      </c>
      <c r="I166" s="206" t="str">
        <f>IF('Station de lecture 6'!$W53="","",IF(AND('Station de lecture 6'!$W53="Conforme",'Station de lecture 6'!$Y53="Conforme", 'Station de lecture 6'!$AA53="Conforme" ), "Conforme", "Non conforme" ))</f>
        <v/>
      </c>
      <c r="J166" s="213" t="str">
        <f>IF('Station de lecture 6'!$W$95="","", IF(AND( COUNTIF('Station de lecture 6'!$F$95 :'Station de lecture 6'!$V$95,"non" )=0,'Station de lecture 1'!$W$95="Conforme", 'Station de lecture 6'!$X$95="Conforme", 'Station de lecture 6'!$Y$96="Conforme"),"Conforme","Non conforme"))</f>
        <v/>
      </c>
    </row>
    <row r="167" spans="1:10" s="187" customFormat="1" ht="39" customHeight="1">
      <c r="A167" s="437"/>
      <c r="B167" s="214" t="s">
        <v>57</v>
      </c>
      <c r="C167" s="439"/>
      <c r="D167" s="208" t="str">
        <f>IF('Station de lecture 6'!$I28="","",'Station de lecture 6'!$I28)</f>
        <v/>
      </c>
      <c r="E167" s="208" t="str">
        <f>IF('Station de lecture 6'!$N28="","",'Station de lecture 6'!$N28)</f>
        <v/>
      </c>
      <c r="F167" s="208" t="str">
        <f>IF('Station de lecture 6'!$S28="","",'Station de lecture 6'!$S28)</f>
        <v/>
      </c>
      <c r="G167" s="208" t="str">
        <f>IF('Station de lecture 6'!$X28="","",'Station de lecture 6'!$X28)</f>
        <v/>
      </c>
      <c r="H167" s="209" t="str">
        <f>IF('Station de lecture 6'!$J54="","",IF(AND('Station de lecture 6'!$J54="Conforme",'Station de lecture 6'!$L54="Conforme", 'Station de lecture 6'!$N54="Conforme" ), "Conforme", "Non conforme" ))</f>
        <v/>
      </c>
      <c r="I167" s="209" t="str">
        <f>IF('Station de lecture 6'!$W54="","",IF(AND('Station de lecture 6'!$W54="Conforme",'Station de lecture 6'!$Y54="Conforme", 'Station de lecture 6'!$AA54="Conforme" ), "Conforme", "Non conforme" ))</f>
        <v/>
      </c>
      <c r="J167" s="216" t="str">
        <f>IF('Station de lecture 6'!$W$97="","", IF(AND( COUNTIF('Station de lecture 6'!$F$97 :'Station de lecture 6'!$V$97,"non" )=0,'Station de lecture 6'!$W$97="Conforme", 'Station de lecture 6'!$X$97="Conforme", 'Station de lecture 6'!$Y$96="Conforme"),"Conforme","Non conforme"))</f>
        <v/>
      </c>
    </row>
    <row r="168" spans="1:10" s="187" customFormat="1" ht="39" customHeight="1">
      <c r="A168" s="437" t="str">
        <f>IF('Station de lecture 6'!$B$29="","",'Station de lecture 6'!$B$29)</f>
        <v/>
      </c>
      <c r="B168" s="210" t="s">
        <v>76</v>
      </c>
      <c r="C168" s="438" t="str">
        <f>IF('Station de lecture 6'!$D29="","",'Station de lecture 6'!$D29)</f>
        <v/>
      </c>
      <c r="D168" s="205" t="str">
        <f>IF('Station de lecture 6'!$I29="","",'Station de lecture 6'!$I29)</f>
        <v/>
      </c>
      <c r="E168" s="205" t="str">
        <f>IF('Station de lecture 6'!$N29="","",'Station de lecture 6'!$N29)</f>
        <v/>
      </c>
      <c r="F168" s="205" t="str">
        <f>IF('Station de lecture 6'!$S29="","",'Station de lecture 6'!$S29)</f>
        <v/>
      </c>
      <c r="G168" s="205" t="str">
        <f>IF('Station de lecture 6'!$X29="","",'Station de lecture 6'!$X29)</f>
        <v/>
      </c>
      <c r="H168" s="206" t="str">
        <f>IF('Station de lecture 6'!$J55="","",IF(AND('Station de lecture 6'!$J55="Conforme",'Station de lecture 6'!$L55="Conforme", 'Station de lecture 6'!$N55="Conforme" ), "Conforme", "Non conforme" ))</f>
        <v/>
      </c>
      <c r="I168" s="206" t="str">
        <f>IF('Station de lecture 6'!$W55="","",IF(AND('Station de lecture 6'!$W55="Conforme",'Station de lecture 6'!$Y55="Conforme", 'Station de lecture 6'!$AA55="Conforme" ), "Conforme", "Non conforme" ))</f>
        <v/>
      </c>
      <c r="J168" s="206" t="str">
        <f>IF('Station de lecture 6'!$W$99="","", IF(AND( COUNTIF('Station de lecture 6'!$F$99 :'Station de lecture 6'!$V$99,"non" )=0,'Station de lecture 6'!$W$99="Conforme", 'Station de lecture 6'!$X$99="Conforme", 'Station de lecture 6'!$Y$100="Conforme"),"Conforme","Non conforme"))</f>
        <v/>
      </c>
    </row>
    <row r="169" spans="1:10" s="187" customFormat="1" ht="39" customHeight="1">
      <c r="A169" s="437"/>
      <c r="B169" s="207" t="s">
        <v>57</v>
      </c>
      <c r="C169" s="439"/>
      <c r="D169" s="208" t="str">
        <f>IF('Station de lecture 6'!$I30="","",'Station de lecture 6'!$I30)</f>
        <v/>
      </c>
      <c r="E169" s="208" t="str">
        <f>IF('Station de lecture 6'!$N30="","",'Station de lecture 6'!$N30)</f>
        <v/>
      </c>
      <c r="F169" s="208" t="str">
        <f>IF('Station de lecture 6'!$S30="","",'Station de lecture 6'!$S30)</f>
        <v/>
      </c>
      <c r="G169" s="208" t="str">
        <f>IF('Station de lecture 6'!$X30="","",'Station de lecture 6'!$X30)</f>
        <v/>
      </c>
      <c r="H169" s="209" t="str">
        <f>IF('Station de lecture 6'!$J56="","",IF(AND('Station de lecture 6'!$J56="Conforme",'Station de lecture 6'!$L56="Conforme", 'Station de lecture 6'!$N56="Conforme" ), "Conforme", "Non conforme" ))</f>
        <v/>
      </c>
      <c r="I169" s="209" t="str">
        <f>IF('Station de lecture 6'!$W56="","",IF(AND('Station de lecture 6'!$W56="Conforme",'Station de lecture 6'!$Y56="Conforme", 'Station de lecture 6'!$AA56="Conforme" ), "Conforme", "Non conforme" ))</f>
        <v/>
      </c>
      <c r="J169" s="209" t="str">
        <f>IF('Station de lecture 6'!$W$101="","", IF(AND( COUNTIF('Station de lecture 6'!$F$101 :'Station de lecture 6'!$V$101,"non" )=0,'Station de lecture 6'!$W$101="Conforme", 'Station de lecture 6'!$X$101="Conforme", 'Station de lecture 6'!$Y$100="Conforme"),"Conforme","Non conforme"))</f>
        <v/>
      </c>
    </row>
    <row r="170" spans="1:10" s="187" customFormat="1" ht="39" customHeight="1" thickBot="1"/>
    <row r="171" spans="1:10" s="187" customFormat="1" ht="39" customHeight="1" thickBot="1">
      <c r="A171" s="456" t="s">
        <v>150</v>
      </c>
      <c r="B171" s="457"/>
      <c r="C171" s="457"/>
      <c r="D171" s="458"/>
    </row>
    <row r="172" spans="1:10" s="187" customFormat="1" ht="39" customHeight="1" thickBot="1">
      <c r="A172" s="440" t="s">
        <v>23</v>
      </c>
      <c r="B172" s="441"/>
      <c r="C172" s="454" t="s">
        <v>24</v>
      </c>
      <c r="D172" s="455"/>
    </row>
    <row r="173" spans="1:10" s="187" customFormat="1" ht="39" customHeight="1" thickBot="1">
      <c r="A173" s="444"/>
      <c r="B173" s="445"/>
      <c r="C173" s="189" t="s">
        <v>27</v>
      </c>
      <c r="D173" s="189" t="s">
        <v>28</v>
      </c>
    </row>
    <row r="174" spans="1:10" s="187" customFormat="1" ht="39" customHeight="1" thickBot="1">
      <c r="A174" s="448" t="str">
        <f>IF(Identification!D$28="","",Identification!D$28)</f>
        <v/>
      </c>
      <c r="B174" s="449"/>
      <c r="C174" s="190" t="str">
        <f>IF(Identification!D$30="","",Identification!D$30)</f>
        <v/>
      </c>
      <c r="D174" s="190" t="str">
        <f>IF(Identification!D$31="","",Identification!D$31)</f>
        <v/>
      </c>
    </row>
    <row r="175" spans="1:10" s="187" customFormat="1" ht="39" customHeight="1">
      <c r="A175" s="192"/>
      <c r="B175" s="193"/>
      <c r="C175" s="450" t="s">
        <v>46</v>
      </c>
      <c r="D175" s="451"/>
      <c r="E175" s="451"/>
      <c r="F175" s="451"/>
      <c r="G175" s="451"/>
      <c r="H175" s="451"/>
      <c r="I175" s="451"/>
      <c r="J175" s="452"/>
    </row>
    <row r="176" spans="1:10" s="187" customFormat="1" ht="39" customHeight="1">
      <c r="A176" s="196"/>
      <c r="B176" s="197"/>
      <c r="C176" s="198" t="s">
        <v>54</v>
      </c>
      <c r="D176" s="199" t="s">
        <v>101</v>
      </c>
      <c r="E176" s="200" t="s">
        <v>100</v>
      </c>
      <c r="F176" s="450" t="s">
        <v>102</v>
      </c>
      <c r="G176" s="452"/>
      <c r="H176" s="453" t="s">
        <v>137</v>
      </c>
      <c r="I176" s="453"/>
      <c r="J176" s="198" t="s">
        <v>103</v>
      </c>
    </row>
    <row r="177" spans="1:10" s="187" customFormat="1" ht="39" customHeight="1">
      <c r="A177" s="198" t="s">
        <v>45</v>
      </c>
      <c r="B177" s="198" t="s">
        <v>138</v>
      </c>
      <c r="C177" s="198"/>
      <c r="D177" s="201" t="s">
        <v>56</v>
      </c>
      <c r="E177" s="201" t="s">
        <v>58</v>
      </c>
      <c r="F177" s="202" t="s">
        <v>59</v>
      </c>
      <c r="G177" s="203" t="s">
        <v>60</v>
      </c>
      <c r="H177" s="202" t="s">
        <v>61</v>
      </c>
      <c r="I177" s="203" t="s">
        <v>62</v>
      </c>
      <c r="J177" s="201" t="s">
        <v>55</v>
      </c>
    </row>
    <row r="178" spans="1:10" s="187" customFormat="1" ht="39" customHeight="1">
      <c r="A178" s="437" t="str">
        <f>IF('Station de lecture 7'!$B$11="","",'Station de lecture 7'!$B$11)</f>
        <v/>
      </c>
      <c r="B178" s="204" t="s">
        <v>76</v>
      </c>
      <c r="C178" s="438" t="str">
        <f>IF('Station de lecture 7'!$D11="","",'Station de lecture 7'!$D11)</f>
        <v/>
      </c>
      <c r="D178" s="205" t="str">
        <f>IF('Station de lecture 7'!$I11="","",'Station de lecture 7'!$I11)</f>
        <v/>
      </c>
      <c r="E178" s="205" t="str">
        <f>IF('Station de lecture 7'!$N11="","",'Station de lecture 7'!$N11)</f>
        <v/>
      </c>
      <c r="F178" s="205" t="str">
        <f>IF('Station de lecture 7'!$S11="","",'Station de lecture 7'!$S11)</f>
        <v/>
      </c>
      <c r="G178" s="205" t="str">
        <f>IF('Station de lecture 7'!$X11="","",'Station de lecture 7'!$X11)</f>
        <v/>
      </c>
      <c r="H178" s="206" t="str">
        <f>IF('Station de lecture 7'!$J37="","",IF(AND('Station de lecture 7'!$J37="Conforme",'Station de lecture 7'!$L37="Conforme", 'Station de lecture 7'!$N37="Conforme" ), "Conforme", "Non conforme" ))</f>
        <v/>
      </c>
      <c r="I178" s="206" t="str">
        <f>IF('Station de lecture 7'!$W37="","",IF(AND('Station de lecture 7'!$W37="Conforme",'Station de lecture 7'!$Y37="Conforme", 'Station de lecture 7'!$AA37="Conforme" ), "Conforme", "Non conforme" ))</f>
        <v/>
      </c>
      <c r="J178" s="206" t="str">
        <f>IF('Station de lecture 7'!$W$63="","", IF(AND( COUNTIF('Station de lecture 7'!$F$63 :'Station de lecture 7'!$V$63,"non" )=0,'Station de lecture 7'!$W$63="Conforme", 'Station de lecture 7'!$X$63="Conforme", 'Station de lecture 7'!$Y$64="Conforme"),"Conforme","Non conforme"))</f>
        <v/>
      </c>
    </row>
    <row r="179" spans="1:10" s="187" customFormat="1" ht="39" customHeight="1">
      <c r="A179" s="437"/>
      <c r="B179" s="207" t="s">
        <v>57</v>
      </c>
      <c r="C179" s="439"/>
      <c r="D179" s="208" t="str">
        <f>IF('Station de lecture 7'!$I12="","",'Station de lecture 7'!$I12)</f>
        <v/>
      </c>
      <c r="E179" s="208" t="str">
        <f>IF('Station de lecture 7'!$N12="","",'Station de lecture 7'!$N12)</f>
        <v/>
      </c>
      <c r="F179" s="208" t="str">
        <f>IF('Station de lecture 7'!$S12="","",'Station de lecture 7'!$S12)</f>
        <v/>
      </c>
      <c r="G179" s="208" t="str">
        <f>IF('Station de lecture 7'!$X12="","",'Station de lecture 7'!$X12)</f>
        <v/>
      </c>
      <c r="H179" s="209" t="str">
        <f>IF('Station de lecture 7'!$J38="","",IF(AND('Station de lecture 7'!$J38="Conforme",'Station de lecture 7'!$L38="Conforme", 'Station de lecture 7'!$N38="Conforme" ), "Conforme", "Non conforme" ))</f>
        <v/>
      </c>
      <c r="I179" s="209" t="str">
        <f>IF('Station de lecture 7'!$W38="","",IF(AND('Station de lecture 7'!$W38="Conforme",'Station de lecture 7'!$Y38="Conforme", 'Station de lecture 7'!$AA38="Conforme" ), "Conforme", "Non conforme" ))</f>
        <v/>
      </c>
      <c r="J179" s="209" t="str">
        <f>IF('Station de lecture 7'!$W$65="","", IF(AND( COUNTIF('Station de lecture 7'!$F$65 :'Station de lecture 7'!$V$65,"non" )=0,'Station de lecture 7'!$W$65="Conforme", 'Station de lecture 7'!$X$65="Conforme", 'Station de lecture 7'!$Y$64="Conforme"),"Conforme","Non conforme"))</f>
        <v/>
      </c>
    </row>
    <row r="180" spans="1:10" s="187" customFormat="1" ht="39" customHeight="1">
      <c r="A180" s="437" t="str">
        <f>IF('Station de lecture 7'!$B$13="","",'Station de lecture 7'!$B$13)</f>
        <v/>
      </c>
      <c r="B180" s="210" t="s">
        <v>76</v>
      </c>
      <c r="C180" s="438" t="str">
        <f>IF('Station de lecture 7'!$D13="","",'Station de lecture 7'!$D13)</f>
        <v/>
      </c>
      <c r="D180" s="205" t="str">
        <f>IF('Station de lecture 7'!$I13="","",'Station de lecture 7'!$I13)</f>
        <v/>
      </c>
      <c r="E180" s="205" t="str">
        <f>IF('Station de lecture 7'!$N13="","",'Station de lecture 7'!$N13)</f>
        <v/>
      </c>
      <c r="F180" s="205" t="str">
        <f>IF('Station de lecture 7'!$S13="","",'Station de lecture 7'!$S13)</f>
        <v/>
      </c>
      <c r="G180" s="205" t="str">
        <f>IF('Station de lecture 7'!$X13="","",'Station de lecture 7'!$X13)</f>
        <v/>
      </c>
      <c r="H180" s="206" t="str">
        <f>IF('Station de lecture 7'!$J39="","",IF(AND('Station de lecture 7'!$J39="Conforme",'Station de lecture 7'!$L39="Conforme", 'Station de lecture 7'!$N39="Conforme" ), "Conforme", "Non conforme" ))</f>
        <v/>
      </c>
      <c r="I180" s="206" t="str">
        <f>IF('Station de lecture 7'!$W39="","",IF(AND('Station de lecture 7'!$W39="Conforme",'Station de lecture 7'!$Y39="Conforme", 'Station de lecture 7'!$AA39="Conforme" ), "Conforme", "Non conforme" ))</f>
        <v/>
      </c>
      <c r="J180" s="206" t="str">
        <f>IF('Station de lecture 7'!$W$67="","", IF(AND( COUNTIF('Station de lecture 7'!$F$67 :'Station de lecture 7'!$V$67,"non" )=0,'Station de lecture 7'!$W$67="Conforme", 'Station de lecture 7'!$X$67="Conforme", 'Station de lecture 7'!$Y$68="Conforme"),"Conforme","Non conforme"))</f>
        <v/>
      </c>
    </row>
    <row r="181" spans="1:10" s="187" customFormat="1" ht="39" customHeight="1">
      <c r="A181" s="437"/>
      <c r="B181" s="207" t="s">
        <v>57</v>
      </c>
      <c r="C181" s="439"/>
      <c r="D181" s="208" t="str">
        <f>IF('Station de lecture 7'!$I14="","",'Station de lecture 7'!$I14)</f>
        <v/>
      </c>
      <c r="E181" s="208" t="str">
        <f>IF('Station de lecture 7'!$N14="","",'Station de lecture 7'!$N14)</f>
        <v/>
      </c>
      <c r="F181" s="208" t="str">
        <f>IF('Station de lecture 7'!$S14="","",'Station de lecture 7'!$S14)</f>
        <v/>
      </c>
      <c r="G181" s="208" t="str">
        <f>IF('Station de lecture 7'!$X14="","",'Station de lecture 7'!$X14)</f>
        <v/>
      </c>
      <c r="H181" s="209" t="str">
        <f>IF('Station de lecture 7'!$J40="","",IF(AND('Station de lecture 7'!$J40="Conforme",'Station de lecture 7'!$L40="Conforme", 'Station de lecture 7'!$N40="Conforme" ), "Conforme", "Non conforme" ))</f>
        <v/>
      </c>
      <c r="I181" s="209" t="str">
        <f>IF('Station de lecture 7'!$W40="","",IF(AND('Station de lecture 7'!$W40="Conforme",'Station de lecture 7'!$Y40="Conforme", 'Station de lecture 7'!$AA40="Conforme" ), "Conforme", "Non conforme" ))</f>
        <v/>
      </c>
      <c r="J181" s="209" t="str">
        <f>IF('Station de lecture 7'!$W$69="","", IF(AND( COUNTIF('Station de lecture 7'!$F$69 :'Station de lecture 7'!$V$69,"non" )=0,'Station de lecture 7'!$W$69="Conforme", 'Station de lecture 7'!$X$69="Conforme", 'Station de lecture 7'!$Y68="Conforme"),"Conforme","Non conforme"))</f>
        <v/>
      </c>
    </row>
    <row r="182" spans="1:10" s="187" customFormat="1" ht="39" customHeight="1">
      <c r="A182" s="437" t="str">
        <f>IF('Station de lecture 7'!$B$15="","",'Station de lecture 7'!$B$15)</f>
        <v/>
      </c>
      <c r="B182" s="211" t="s">
        <v>76</v>
      </c>
      <c r="C182" s="438" t="str">
        <f>IF('Station de lecture 7'!$D15="","",'Station de lecture 7'!$D15)</f>
        <v/>
      </c>
      <c r="D182" s="205" t="str">
        <f>IF('Station de lecture 7'!$I15="","",'Station de lecture 7'!$I15)</f>
        <v/>
      </c>
      <c r="E182" s="205" t="str">
        <f>IF('Station de lecture 7'!$N15="","",'Station de lecture 7'!$N15)</f>
        <v/>
      </c>
      <c r="F182" s="205" t="str">
        <f>IF('Station de lecture 7'!$S15="","",'Station de lecture 7'!$S15)</f>
        <v/>
      </c>
      <c r="G182" s="205" t="str">
        <f>IF('Station de lecture 7'!$X15="","",'Station de lecture 7'!$X15)</f>
        <v/>
      </c>
      <c r="H182" s="206" t="str">
        <f>IF('Station de lecture 7'!$J41="","",IF(AND('Station de lecture 7'!$J41="Conforme",'Station de lecture 7'!$L41="Conforme", 'Station de lecture 7'!$N41="Conforme" ), "Conforme", "Non conforme" ))</f>
        <v/>
      </c>
      <c r="I182" s="206" t="str">
        <f>IF('Station de lecture 7'!$W41="","",IF(AND('Station de lecture 7'!$W41="Conforme",'Station de lecture 7'!$Y41="Conforme", 'Station de lecture 7'!$AA41="Conforme" ), "Conforme", "Non conforme" ))</f>
        <v/>
      </c>
      <c r="J182" s="213" t="str">
        <f>IF('Station de lecture 7'!W71="","", IF(AND( COUNTIF('Station de lecture 7'!F71 :'Station de lecture 7'!V71,"non" )=0,'Station de lecture 7'!W71="Conforme", 'Station de lecture 7'!X71="Conforme", 'Station de lecture 7'!Y72="Conforme"),"Conforme","Non conforme"))</f>
        <v/>
      </c>
    </row>
    <row r="183" spans="1:10" s="187" customFormat="1" ht="39" customHeight="1">
      <c r="A183" s="437"/>
      <c r="B183" s="214" t="s">
        <v>57</v>
      </c>
      <c r="C183" s="439"/>
      <c r="D183" s="208" t="str">
        <f>IF('Station de lecture 7'!$I16="","",'Station de lecture 7'!$I16)</f>
        <v/>
      </c>
      <c r="E183" s="208" t="str">
        <f>IF('Station de lecture 7'!$N16="","",'Station de lecture 7'!$N16)</f>
        <v/>
      </c>
      <c r="F183" s="208" t="str">
        <f>IF('Station de lecture 7'!$S16="","",'Station de lecture 7'!$S16)</f>
        <v/>
      </c>
      <c r="G183" s="208" t="str">
        <f>IF('Station de lecture 7'!$X16="","",'Station de lecture 7'!$X16)</f>
        <v/>
      </c>
      <c r="H183" s="209" t="str">
        <f>IF('Station de lecture 7'!$J42="","",IF(AND('Station de lecture 7'!$J42="Conforme",'Station de lecture 7'!$L42="Conforme", 'Station de lecture 7'!$N42="Conforme" ), "Conforme", "Non conforme" ))</f>
        <v/>
      </c>
      <c r="I183" s="209" t="str">
        <f>IF('Station de lecture 7'!$W42="","",IF(AND('Station de lecture 7'!$W42="Conforme",'Station de lecture 7'!$Y42="Conforme", 'Station de lecture 7'!$AA42="Conforme" ), "Conforme", "Non conforme" ))</f>
        <v/>
      </c>
      <c r="J183" s="216" t="str">
        <f>IF('Station de lecture 7'!$W$73="","", IF(AND( COUNTIF('Station de lecture 7'!$F$73 :'Station de lecture 7'!$V$73,"non" )=0,'Station de lecture 7'!$W$73="Conforme", 'Station de lecture 7'!$X$73="Conforme", 'Station de lecture 7'!$Y$72="Conforme"),"Conforme","Non conforme"))</f>
        <v/>
      </c>
    </row>
    <row r="184" spans="1:10" s="187" customFormat="1" ht="39" customHeight="1">
      <c r="A184" s="437" t="str">
        <f>IF('Station de lecture 7'!$B$17="","",'Station de lecture 7'!$B$17)</f>
        <v/>
      </c>
      <c r="B184" s="211" t="s">
        <v>76</v>
      </c>
      <c r="C184" s="438" t="str">
        <f>IF('Station de lecture 7'!$D17="","",'Station de lecture 7'!$D17)</f>
        <v/>
      </c>
      <c r="D184" s="205" t="str">
        <f>IF('Station de lecture 7'!$I17="","",'Station de lecture 7'!$I17)</f>
        <v/>
      </c>
      <c r="E184" s="205" t="str">
        <f>IF('Station de lecture 7'!$N17="","",'Station de lecture 7'!$N17)</f>
        <v/>
      </c>
      <c r="F184" s="205" t="str">
        <f>IF('Station de lecture 7'!$S17="","",'Station de lecture 7'!$S17)</f>
        <v/>
      </c>
      <c r="G184" s="205" t="str">
        <f>IF('Station de lecture 7'!$X17="","",'Station de lecture 7'!$X17)</f>
        <v/>
      </c>
      <c r="H184" s="206" t="str">
        <f>IF('Station de lecture 7'!$J43="","",IF(AND('Station de lecture 7'!$J43="Conforme",'Station de lecture 7'!$L43="Conforme", 'Station de lecture 7'!$N43="Conforme" ), "Conforme", "Non conforme" ))</f>
        <v/>
      </c>
      <c r="I184" s="206" t="str">
        <f>IF('Station de lecture 7'!$W43="","",IF(AND('Station de lecture 7'!$W43="Conforme",'Station de lecture 7'!$Y43="Conforme", 'Station de lecture 7'!$AA43="Conforme" ), "Conforme", "Non conforme" ))</f>
        <v/>
      </c>
      <c r="J184" s="213" t="str">
        <f>IF('Station de lecture 7'!$W$75="","", IF(AND( COUNTIF('Station de lecture 7'!$F$75 :'Station de lecture 7'!$V$75,"non" )=0,'Station de lecture 7'!$W$75="Conforme", 'Station de lecture 7'!$X$75="Conforme", 'Station de lecture 7'!$Y$76="Conforme"),"Conforme","Non conforme"))</f>
        <v/>
      </c>
    </row>
    <row r="185" spans="1:10" s="187" customFormat="1" ht="39" customHeight="1">
      <c r="A185" s="437"/>
      <c r="B185" s="214" t="s">
        <v>57</v>
      </c>
      <c r="C185" s="439"/>
      <c r="D185" s="208" t="str">
        <f>IF('Station de lecture 7'!$I18="","",'Station de lecture 7'!$I18)</f>
        <v/>
      </c>
      <c r="E185" s="208" t="str">
        <f>IF('Station de lecture 7'!$N18="","",'Station de lecture 7'!$N18)</f>
        <v/>
      </c>
      <c r="F185" s="208" t="str">
        <f>IF('Station de lecture 7'!$S18="","",'Station de lecture 7'!$S18)</f>
        <v/>
      </c>
      <c r="G185" s="208" t="str">
        <f>IF('Station de lecture 7'!$X18="","",'Station de lecture 7'!$X18)</f>
        <v/>
      </c>
      <c r="H185" s="209" t="str">
        <f>IF('Station de lecture 7'!$J44="","",IF(AND('Station de lecture 7'!$J44="Conforme",'Station de lecture 7'!$L44="Conforme", 'Station de lecture 7'!$N44="Conforme" ), "Conforme", "Non conforme" ))</f>
        <v/>
      </c>
      <c r="I185" s="209" t="str">
        <f>IF('Station de lecture 7'!$W44="","",IF(AND('Station de lecture 7'!$W44="Conforme",'Station de lecture 7'!$Y44="Conforme", 'Station de lecture 7'!$AA44="Conforme" ), "Conforme", "Non conforme" ))</f>
        <v/>
      </c>
      <c r="J185" s="216" t="str">
        <f>IF('Station de lecture 7'!$W$77="","", IF(AND( COUNTIF('Station de lecture 7'!$F$77 :'Station de lecture 7'!$V$77,"non" )=0,'Station de lecture 7'!$W$77="Conforme", 'Station de lecture 7'!$X$77="Conforme", 'Station de lecture 7'!$Y$76="Conforme"),"Conforme","Non conforme"))</f>
        <v/>
      </c>
    </row>
    <row r="186" spans="1:10" s="187" customFormat="1" ht="39" customHeight="1">
      <c r="A186" s="437" t="str">
        <f>IF('Station de lecture 7'!$B$19="","",'Station de lecture 7'!$B$19)</f>
        <v/>
      </c>
      <c r="B186" s="211" t="s">
        <v>76</v>
      </c>
      <c r="C186" s="438" t="str">
        <f>IF('Station de lecture 7'!$D19="","",'Station de lecture 7'!$D19)</f>
        <v/>
      </c>
      <c r="D186" s="205" t="str">
        <f>IF('Station de lecture 7'!$I19="","",'Station de lecture 7'!$I19)</f>
        <v/>
      </c>
      <c r="E186" s="205" t="str">
        <f>IF('Station de lecture 7'!$N19="","",'Station de lecture 7'!$N19)</f>
        <v/>
      </c>
      <c r="F186" s="205" t="str">
        <f>IF('Station de lecture 7'!$S19="","",'Station de lecture 7'!$S19)</f>
        <v/>
      </c>
      <c r="G186" s="205" t="str">
        <f>IF('Station de lecture 7'!$X19="","",'Station de lecture 7'!$X19)</f>
        <v/>
      </c>
      <c r="H186" s="206" t="str">
        <f>IF('Station de lecture 7'!$J45="","",IF(AND('Station de lecture 7'!$J45="Conforme",'Station de lecture 7'!$L45="Conforme", 'Station de lecture 7'!$N45="Conforme" ), "Conforme", "Non conforme" ))</f>
        <v/>
      </c>
      <c r="I186" s="206" t="str">
        <f>IF('Station de lecture 7'!$W45="","",IF(AND('Station de lecture 7'!$W45="Conforme",'Station de lecture 7'!$Y45="Conforme", 'Station de lecture 7'!$AA45="Conforme" ), "Conforme", "Non conforme" ))</f>
        <v/>
      </c>
      <c r="J186" s="213" t="str">
        <f>IF('Station de lecture 7'!$W$79="","", IF(AND( COUNTIF('Station de lecture 7'!$F$79 :'Station de lecture 7'!$V$79,"non" )=0,'Station de lecture 7'!$W$79="Conforme", 'Station de lecture 7'!$X$79="Conforme", 'Station de lecture 7'!$Y$80="Conforme"),"Conforme","Non conforme"))</f>
        <v/>
      </c>
    </row>
    <row r="187" spans="1:10" s="187" customFormat="1" ht="39" customHeight="1">
      <c r="A187" s="437"/>
      <c r="B187" s="214" t="s">
        <v>57</v>
      </c>
      <c r="C187" s="439"/>
      <c r="D187" s="208" t="str">
        <f>IF('Station de lecture 7'!$I20="","",'Station de lecture 7'!$I20)</f>
        <v/>
      </c>
      <c r="E187" s="208" t="str">
        <f>IF('Station de lecture 7'!$N20="","",'Station de lecture 7'!$N20)</f>
        <v/>
      </c>
      <c r="F187" s="208" t="str">
        <f>IF('Station de lecture 7'!$S20="","",'Station de lecture 7'!$S20)</f>
        <v/>
      </c>
      <c r="G187" s="208" t="str">
        <f>IF('Station de lecture 7'!$X20="","",'Station de lecture 7'!$X20)</f>
        <v/>
      </c>
      <c r="H187" s="209" t="str">
        <f>IF('Station de lecture 7'!$J46="","",IF(AND('Station de lecture 7'!$J46="Conforme",'Station de lecture 7'!$L46="Conforme", 'Station de lecture 7'!$N46="Conforme" ), "Conforme", "Non conforme" ))</f>
        <v/>
      </c>
      <c r="I187" s="209" t="str">
        <f>IF('Station de lecture 7'!$W46="","",IF(AND('Station de lecture 7'!$W46="Conforme",'Station de lecture 7'!$Y46="Conforme", 'Station de lecture 7'!$AA46="Conforme" ), "Conforme", "Non conforme" ))</f>
        <v/>
      </c>
      <c r="J187" s="216" t="str">
        <f>IF('Station de lecture 7'!$W$81="","", IF(AND( COUNTIF('Station de lecture 7'!$F$81 :'Station de lecture 7'!$V$81,"non" )=0,'Station de lecture 7'!$W$81="Conforme", 'Station de lecture 7'!$X$81="Conforme", 'Station de lecture 7'!$Y$80="Conforme"),"Conforme","Non conforme"))</f>
        <v/>
      </c>
    </row>
    <row r="188" spans="1:10" s="187" customFormat="1" ht="39" customHeight="1">
      <c r="A188" s="437" t="str">
        <f>IF('Station de lecture 7'!$B$21="","",'Station de lecture 7'!$B$21)</f>
        <v/>
      </c>
      <c r="B188" s="211" t="s">
        <v>76</v>
      </c>
      <c r="C188" s="438" t="str">
        <f>IF('Station de lecture 7'!$D21="","",'Station de lecture 7'!$D21)</f>
        <v/>
      </c>
      <c r="D188" s="205" t="str">
        <f>IF('Station de lecture 7'!$I21="","",'Station de lecture 7'!$I21)</f>
        <v/>
      </c>
      <c r="E188" s="205" t="str">
        <f>IF('Station de lecture 7'!$N21="","",'Station de lecture 7'!$N21)</f>
        <v/>
      </c>
      <c r="F188" s="205" t="str">
        <f>IF('Station de lecture 7'!$S21="","",'Station de lecture 7'!$S21)</f>
        <v/>
      </c>
      <c r="G188" s="205" t="str">
        <f>IF('Station de lecture 7'!$X21="","",'Station de lecture 7'!$X21)</f>
        <v/>
      </c>
      <c r="H188" s="206" t="str">
        <f>IF('Station de lecture 7'!$J47="","",IF(AND('Station de lecture 7'!$J47="Conforme",'Station de lecture 7'!$L47="Conforme", 'Station de lecture 7'!$N47="Conforme" ), "Conforme", "Non conforme" ))</f>
        <v/>
      </c>
      <c r="I188" s="206" t="str">
        <f>IF('Station de lecture 7'!$W47="","",IF(AND('Station de lecture 7'!$W47="Conforme",'Station de lecture 7'!$Y47="Conforme", 'Station de lecture 7'!$AA47="Conforme" ), "Conforme", "Non conforme" ))</f>
        <v/>
      </c>
      <c r="J188" s="213" t="str">
        <f>IF('Station de lecture 7'!$W$83="","", IF(AND( COUNTIF('Station de lecture 7'!$F$83 :'Station de lecture 7'!$V$83,"non" )=0,'Station de lecture 7'!$W$83="Conforme", 'Station de lecture 7'!$X$83="Conforme", 'Station de lecture 7'!$Y$84="Conforme"),"Conforme","Non conforme"))</f>
        <v/>
      </c>
    </row>
    <row r="189" spans="1:10" s="187" customFormat="1" ht="39" customHeight="1">
      <c r="A189" s="437"/>
      <c r="B189" s="214" t="s">
        <v>57</v>
      </c>
      <c r="C189" s="439"/>
      <c r="D189" s="208" t="str">
        <f>IF('Station de lecture 7'!$I22="","",'Station de lecture 7'!$I22)</f>
        <v/>
      </c>
      <c r="E189" s="208" t="str">
        <f>IF('Station de lecture 7'!$N22="","",'Station de lecture 7'!$N22)</f>
        <v/>
      </c>
      <c r="F189" s="208" t="str">
        <f>IF('Station de lecture 7'!$S22="","",'Station de lecture 7'!$S22)</f>
        <v/>
      </c>
      <c r="G189" s="208" t="str">
        <f>IF('Station de lecture 7'!$X22="","",'Station de lecture 7'!$X22)</f>
        <v/>
      </c>
      <c r="H189" s="209" t="str">
        <f>IF('Station de lecture 7'!$J48="","",IF(AND('Station de lecture 7'!$J48="Conforme",'Station de lecture 7'!$L48="Conforme", 'Station de lecture 7'!$N48="Conforme" ), "Conforme", "Non conforme" ))</f>
        <v/>
      </c>
      <c r="I189" s="209" t="str">
        <f>IF('Station de lecture 7'!$W48="","",IF(AND('Station de lecture 7'!$W48="Conforme",'Station de lecture 7'!$Y48="Conforme", 'Station de lecture 7'!$AA48="Conforme" ), "Conforme", "Non conforme" ))</f>
        <v/>
      </c>
      <c r="J189" s="216" t="str">
        <f>IF('Station de lecture 7'!$W$85="","", IF(AND( COUNTIF('Station de lecture 7'!$F$85 :'Station de lecture 7'!$V$85,"non" )=0,'Station de lecture 7'!$W$85="Conforme", 'Station de lecture 7'!$X$85="Conforme", 'Station de lecture 7'!$Y$84="Conforme"),"Conforme","Non conforme"))</f>
        <v/>
      </c>
    </row>
    <row r="190" spans="1:10" s="187" customFormat="1" ht="39" customHeight="1">
      <c r="A190" s="437" t="str">
        <f>IF('Station de lecture 7'!$B$23="","",'Station de lecture 7'!$B$23)</f>
        <v/>
      </c>
      <c r="B190" s="210" t="s">
        <v>76</v>
      </c>
      <c r="C190" s="438" t="str">
        <f>IF('Station de lecture 7'!$D23="","",'Station de lecture 7'!$D23)</f>
        <v/>
      </c>
      <c r="D190" s="205" t="str">
        <f>IF('Station de lecture 7'!$I23="","",'Station de lecture 7'!$I23)</f>
        <v/>
      </c>
      <c r="E190" s="205" t="str">
        <f>IF('Station de lecture 7'!$N23="","",'Station de lecture 7'!$N23)</f>
        <v/>
      </c>
      <c r="F190" s="205" t="str">
        <f>IF('Station de lecture 7'!$S23="","",'Station de lecture 7'!$S23)</f>
        <v/>
      </c>
      <c r="G190" s="205" t="str">
        <f>IF('Station de lecture 7'!$X23="","",'Station de lecture 7'!$X23)</f>
        <v/>
      </c>
      <c r="H190" s="206" t="str">
        <f>IF('Station de lecture 7'!$J49="","",IF(AND('Station de lecture 7'!$J49="Conforme",'Station de lecture 7'!$L49="Conforme", 'Station de lecture 7'!$N49="Conforme" ), "Conforme", "Non conforme" ))</f>
        <v/>
      </c>
      <c r="I190" s="206" t="str">
        <f>IF('Station de lecture 7'!$W49="","",IF(AND('Station de lecture 7'!$W49="Conforme",'Station de lecture 7'!$Y49="Conforme", 'Station de lecture 7'!$AA49="Conforme" ), "Conforme", "Non conforme" ))</f>
        <v/>
      </c>
      <c r="J190" s="206" t="str">
        <f>IF('Station de lecture 7'!$W$87="","", IF(AND( COUNTIF('Station de lecture 7'!$F$87 :'Station de lecture 7'!$V$87,"non" )=0,'Station de lecture 7'!$W$87="Conforme", 'Station de lecture 7'!$X$87="Conforme", 'Station de lecture 7'!$Y$88="Conforme"),"Conforme","Non conforme"))</f>
        <v/>
      </c>
    </row>
    <row r="191" spans="1:10" s="187" customFormat="1" ht="39" customHeight="1">
      <c r="A191" s="437"/>
      <c r="B191" s="207" t="s">
        <v>57</v>
      </c>
      <c r="C191" s="439"/>
      <c r="D191" s="208" t="str">
        <f>IF('Station de lecture 7'!$I24="","",'Station de lecture 7'!$I24)</f>
        <v/>
      </c>
      <c r="E191" s="208" t="str">
        <f>IF('Station de lecture 7'!$N24="","",'Station de lecture 7'!$N24)</f>
        <v/>
      </c>
      <c r="F191" s="208" t="str">
        <f>IF('Station de lecture 7'!$S24="","",'Station de lecture 7'!$S24)</f>
        <v/>
      </c>
      <c r="G191" s="208" t="str">
        <f>IF('Station de lecture 7'!$X24="","",'Station de lecture 7'!$X24)</f>
        <v/>
      </c>
      <c r="H191" s="209" t="str">
        <f>IF('Station de lecture 7'!$J50="","",IF(AND('Station de lecture 7'!$J50="Conforme",'Station de lecture 7'!$L50="Conforme", 'Station de lecture 7'!$N50="Conforme" ), "Conforme", "Non conforme" ))</f>
        <v/>
      </c>
      <c r="I191" s="209" t="str">
        <f>IF('Station de lecture 7'!$W50="","",IF(AND('Station de lecture 7'!$W50="Conforme",'Station de lecture 7'!$Y50="Conforme", 'Station de lecture 7'!$AA50="Conforme" ), "Conforme", "Non conforme" ))</f>
        <v/>
      </c>
      <c r="J191" s="209" t="str">
        <f>IF('Station de lecture 7'!$W$89="","", IF(AND( COUNTIF('Station de lecture 7'!$F$89 :'Station de lecture 7'!$V$89,"non" )=0,'Station de lecture 7'!$W$89="Conforme", 'Station de lecture 7'!$X$89="Conforme", 'Station de lecture 7'!$Y$88="Conforme"),"Conforme","Non conforme"))</f>
        <v/>
      </c>
    </row>
    <row r="192" spans="1:10" s="187" customFormat="1" ht="39" customHeight="1">
      <c r="A192" s="437" t="str">
        <f>IF('Station de lecture 7'!$B$25="","",'Station de lecture 7'!$B$25)</f>
        <v/>
      </c>
      <c r="B192" s="210" t="s">
        <v>76</v>
      </c>
      <c r="C192" s="438" t="str">
        <f>IF('Station de lecture 7'!$D25="","",'Station de lecture 7'!$D25)</f>
        <v/>
      </c>
      <c r="D192" s="205" t="str">
        <f>IF('Station de lecture 7'!$I25="","",'Station de lecture 7'!$I25)</f>
        <v/>
      </c>
      <c r="E192" s="205" t="str">
        <f>IF('Station de lecture 7'!$N25="","",'Station de lecture 7'!$N25)</f>
        <v/>
      </c>
      <c r="F192" s="205" t="str">
        <f>IF('Station de lecture 7'!$S25="","",'Station de lecture 7'!$S25)</f>
        <v/>
      </c>
      <c r="G192" s="205" t="str">
        <f>IF('Station de lecture 7'!$X25="","",'Station de lecture 7'!$X25)</f>
        <v/>
      </c>
      <c r="H192" s="206" t="str">
        <f>IF('Station de lecture 7'!$J51="","",IF(AND('Station de lecture 7'!$J51="Conforme",'Station de lecture 7'!$L51="Conforme", 'Station de lecture 7'!$N51="Conforme" ), "Conforme", "Non conforme" ))</f>
        <v/>
      </c>
      <c r="I192" s="206" t="str">
        <f>IF('Station de lecture 7'!$W51="","",IF(AND('Station de lecture 7'!$W51="Conforme",'Station de lecture 7'!$Y51="Conforme", 'Station de lecture 7'!$AA51="Conforme" ), "Conforme", "Non conforme" ))</f>
        <v/>
      </c>
      <c r="J192" s="206" t="str">
        <f>IF('Station de lecture 7'!$W$91="","", IF(AND( COUNTIF('Station de lecture 7'!$F$91 :'Station de lecture 7'!$V$91,"non" )=0,'Station de lecture 7'!$W$91="Conforme", 'Station de lecture 7'!$X$91="Conforme", 'Station de lecture 7'!$Y$92="Conforme"),"Conforme","Non conforme"))</f>
        <v/>
      </c>
    </row>
    <row r="193" spans="1:10" s="187" customFormat="1" ht="39" customHeight="1">
      <c r="A193" s="437"/>
      <c r="B193" s="207" t="s">
        <v>57</v>
      </c>
      <c r="C193" s="439"/>
      <c r="D193" s="208" t="str">
        <f>IF('Station de lecture 7'!$I26="","",'Station de lecture 7'!$I26)</f>
        <v/>
      </c>
      <c r="E193" s="208" t="str">
        <f>IF('Station de lecture 7'!$N26="","",'Station de lecture 7'!$N26)</f>
        <v/>
      </c>
      <c r="F193" s="208" t="str">
        <f>IF('Station de lecture 7'!$S26="","",'Station de lecture 7'!$S26)</f>
        <v/>
      </c>
      <c r="G193" s="208" t="str">
        <f>IF('Station de lecture 7'!$X26="","",'Station de lecture 7'!$X26)</f>
        <v/>
      </c>
      <c r="H193" s="209" t="str">
        <f>IF('Station de lecture 7'!$J52="","",IF(AND('Station de lecture 7'!$J52="Conforme",'Station de lecture 7'!$L52="Conforme", 'Station de lecture 7'!$N52="Conforme" ), "Conforme", "Non conforme" ))</f>
        <v/>
      </c>
      <c r="I193" s="209" t="str">
        <f>IF('Station de lecture 7'!$W52="","",IF(AND('Station de lecture 7'!$W52="Conforme",'Station de lecture 7'!$Y52="Conforme", 'Station de lecture 7'!$AA52="Conforme" ), "Conforme", "Non conforme" ))</f>
        <v/>
      </c>
      <c r="J193" s="209" t="str">
        <f>IF('Station de lecture 7'!$W$93="","", IF(AND( COUNTIF('Station de lecture 7'!$F$93 :'Station de lecture 7'!$V$93,"non" )=0,'Station de lecture 7'!$W$93="Conforme", 'Station de lecture 7'!$X$93="Conforme", 'Station de lecture 7'!$Y$92="Conforme"),"Conforme","Non conforme"))</f>
        <v/>
      </c>
    </row>
    <row r="194" spans="1:10" s="187" customFormat="1" ht="39" customHeight="1">
      <c r="A194" s="437" t="str">
        <f>IF('Station de lecture 7'!$B$27="","",'Station de lecture 7'!$B$27)</f>
        <v/>
      </c>
      <c r="B194" s="211" t="s">
        <v>76</v>
      </c>
      <c r="C194" s="438" t="str">
        <f>IF('Station de lecture 7'!$D27="","",'Station de lecture 7'!$D27)</f>
        <v/>
      </c>
      <c r="D194" s="205" t="str">
        <f>IF('Station de lecture 7'!$I27="","",'Station de lecture 7'!$I27)</f>
        <v/>
      </c>
      <c r="E194" s="205" t="str">
        <f>IF('Station de lecture 7'!$N27="","",'Station de lecture 7'!$N27)</f>
        <v/>
      </c>
      <c r="F194" s="205" t="str">
        <f>IF('Station de lecture 7'!$S27="","",'Station de lecture 7'!$S27)</f>
        <v/>
      </c>
      <c r="G194" s="205" t="str">
        <f>IF('Station de lecture 7'!$X27="","",'Station de lecture 7'!$X27)</f>
        <v/>
      </c>
      <c r="H194" s="206" t="str">
        <f>IF('Station de lecture 7'!$J53="","",IF(AND('Station de lecture 7'!$J53="Conforme",'Station de lecture 7'!$L53="Conforme", 'Station de lecture 7'!$N53="Conforme" ), "Conforme", "Non conforme" ))</f>
        <v/>
      </c>
      <c r="I194" s="206" t="str">
        <f>IF('Station de lecture 7'!$W53="","",IF(AND('Station de lecture 7'!$W53="Conforme",'Station de lecture 7'!$Y53="Conforme", 'Station de lecture 7'!$AA53="Conforme" ), "Conforme", "Non conforme" ))</f>
        <v/>
      </c>
      <c r="J194" s="213" t="str">
        <f>IF('Station de lecture 7'!$W$95="","", IF(AND( COUNTIF('Station de lecture 7'!$F$95 :'Station de lecture 7'!$V$95,"non" )=0,'Station de lecture 7'!$W$95="Conforme", 'Station de lecture 7'!$X$95="Conforme", 'Station de lecture 7'!$Y$96="Conforme"),"Conforme","Non conforme"))</f>
        <v/>
      </c>
    </row>
    <row r="195" spans="1:10" s="187" customFormat="1" ht="39" customHeight="1">
      <c r="A195" s="437"/>
      <c r="B195" s="214" t="s">
        <v>57</v>
      </c>
      <c r="C195" s="439"/>
      <c r="D195" s="208" t="str">
        <f>IF('Station de lecture 7'!$I28="","",'Station de lecture 7'!$I28)</f>
        <v/>
      </c>
      <c r="E195" s="208" t="str">
        <f>IF('Station de lecture 7'!$N28="","",'Station de lecture 7'!$N28)</f>
        <v/>
      </c>
      <c r="F195" s="208" t="str">
        <f>IF('Station de lecture 7'!$S28="","",'Station de lecture 7'!$S28)</f>
        <v/>
      </c>
      <c r="G195" s="208" t="str">
        <f>IF('Station de lecture 7'!$X28="","",'Station de lecture 7'!$X28)</f>
        <v/>
      </c>
      <c r="H195" s="209" t="str">
        <f>IF('Station de lecture 7'!$J54="","",IF(AND('Station de lecture 7'!$J54="Conforme",'Station de lecture 7'!$L54="Conforme", 'Station de lecture 7'!$N54="Conforme" ), "Conforme", "Non conforme" ))</f>
        <v/>
      </c>
      <c r="I195" s="209" t="str">
        <f>IF('Station de lecture 7'!$W54="","",IF(AND('Station de lecture 7'!$W54="Conforme",'Station de lecture 7'!$Y54="Conforme", 'Station de lecture 7'!$AA54="Conforme" ), "Conforme", "Non conforme" ))</f>
        <v/>
      </c>
      <c r="J195" s="216" t="str">
        <f>IF('Station de lecture 7'!$W$97="","", IF(AND( COUNTIF('Station de lecture 7'!$F$97 :'Station de lecture 7'!$V$97,"non" )=0,'Station de lecture 7'!$W$97="Conforme", 'Station de lecture 7'!$X$97="Conforme", 'Station de lecture 7'!$Y$96="Conforme"),"Conforme","Non conforme"))</f>
        <v/>
      </c>
    </row>
    <row r="196" spans="1:10" s="187" customFormat="1" ht="39" customHeight="1">
      <c r="A196" s="437" t="str">
        <f>IF('Station de lecture 7'!$B$29="","",'Station de lecture 7'!$B$29)</f>
        <v/>
      </c>
      <c r="B196" s="210" t="s">
        <v>76</v>
      </c>
      <c r="C196" s="438" t="str">
        <f>IF('Station de lecture 7'!$D29="","",'Station de lecture 7'!$D29)</f>
        <v/>
      </c>
      <c r="D196" s="205" t="str">
        <f>IF('Station de lecture 7'!$I29="","",'Station de lecture 7'!$I29)</f>
        <v/>
      </c>
      <c r="E196" s="205" t="str">
        <f>IF('Station de lecture 7'!$N29="","",'Station de lecture 7'!$N29)</f>
        <v/>
      </c>
      <c r="F196" s="205" t="str">
        <f>IF('Station de lecture 7'!$S29="","",'Station de lecture 7'!$S29)</f>
        <v/>
      </c>
      <c r="G196" s="205" t="str">
        <f>IF('Station de lecture 7'!$X29="","",'Station de lecture 7'!$X29)</f>
        <v/>
      </c>
      <c r="H196" s="206" t="str">
        <f>IF('Station de lecture 7'!$J55="","",IF(AND('Station de lecture 7'!$J55="Conforme",'Station de lecture 7'!$L55="Conforme", 'Station de lecture 7'!$N55="Conforme" ), "Conforme", "Non conforme" ))</f>
        <v/>
      </c>
      <c r="I196" s="206" t="str">
        <f>IF('Station de lecture 7'!$W55="","",IF(AND('Station de lecture 7'!$W55="Conforme",'Station de lecture 7'!$Y55="Conforme", 'Station de lecture 7'!$AA55="Conforme" ), "Conforme", "Non conforme" ))</f>
        <v/>
      </c>
      <c r="J196" s="206" t="str">
        <f>IF('Station de lecture 7'!$W$99="","", IF(AND( COUNTIF('Station de lecture 7'!$F$99 :'Station de lecture 7'!$V$99,"non" )=0,'Station de lecture 7'!$W$99="Conforme", 'Station de lecture 7'!$X$99="Conforme", 'Station de lecture 7'!$Y$100="Conforme"),"Conforme","Non conforme"))</f>
        <v/>
      </c>
    </row>
    <row r="197" spans="1:10" s="187" customFormat="1" ht="39" customHeight="1">
      <c r="A197" s="437"/>
      <c r="B197" s="207" t="s">
        <v>57</v>
      </c>
      <c r="C197" s="439"/>
      <c r="D197" s="208" t="str">
        <f>IF('Station de lecture 7'!$I30="","",'Station de lecture 7'!$I30)</f>
        <v/>
      </c>
      <c r="E197" s="208" t="str">
        <f>IF('Station de lecture 7'!$N30="","",'Station de lecture 7'!$N30)</f>
        <v/>
      </c>
      <c r="F197" s="208" t="str">
        <f>IF('Station de lecture 7'!$S30="","",'Station de lecture 7'!$S30)</f>
        <v/>
      </c>
      <c r="G197" s="208" t="str">
        <f>IF('Station de lecture 7'!$X30="","",'Station de lecture 7'!$X30)</f>
        <v/>
      </c>
      <c r="H197" s="209" t="str">
        <f>IF('Station de lecture 7'!$J56="","",IF(AND('Station de lecture 7'!$J56="Conforme",'Station de lecture 7'!$L56="Conforme", 'Station de lecture 7'!$N56="Conforme" ), "Conforme", "Non conforme" ))</f>
        <v/>
      </c>
      <c r="I197" s="209" t="str">
        <f>IF('Station de lecture 7'!$W56="","",IF(AND('Station de lecture 7'!$W56="Conforme",'Station de lecture 7'!$Y56="Conforme", 'Station de lecture 7'!$AA56="Conforme" ), "Conforme", "Non conforme" ))</f>
        <v/>
      </c>
      <c r="J197" s="209" t="str">
        <f>IF('Station de lecture 7'!$W$101="","", IF(AND( COUNTIF('Station de lecture 7'!$F$101 :'Station de lecture 7'!$V$101,"non" )=0,'Station de lecture 7'!$W$101="Conforme", 'Station de lecture 7'!$X$101="Conforme", 'Station de lecture 7'!$Y$100="Conforme"),"Conforme","Non conforme"))</f>
        <v/>
      </c>
    </row>
    <row r="198" spans="1:10" s="187" customFormat="1" ht="39" customHeight="1" thickBot="1"/>
    <row r="199" spans="1:10" s="187" customFormat="1" ht="39" customHeight="1" thickBot="1">
      <c r="A199" s="456" t="s">
        <v>151</v>
      </c>
      <c r="B199" s="457"/>
      <c r="C199" s="457"/>
      <c r="D199" s="458"/>
    </row>
    <row r="200" spans="1:10" s="187" customFormat="1" ht="39" customHeight="1" thickBot="1">
      <c r="A200" s="440" t="s">
        <v>23</v>
      </c>
      <c r="B200" s="441"/>
      <c r="C200" s="454" t="s">
        <v>24</v>
      </c>
      <c r="D200" s="455"/>
    </row>
    <row r="201" spans="1:10" s="187" customFormat="1" ht="39" customHeight="1" thickBot="1">
      <c r="A201" s="444"/>
      <c r="B201" s="445"/>
      <c r="C201" s="189" t="s">
        <v>27</v>
      </c>
      <c r="D201" s="189" t="s">
        <v>28</v>
      </c>
    </row>
    <row r="202" spans="1:10" s="187" customFormat="1" ht="39" customHeight="1" thickBot="1">
      <c r="A202" s="448" t="str">
        <f>IF(Identification!E$28="","",Identification!E$28)</f>
        <v/>
      </c>
      <c r="B202" s="449"/>
      <c r="C202" s="190" t="str">
        <f>IF(Identification!E$30="","",Identification!E$30)</f>
        <v/>
      </c>
      <c r="D202" s="190" t="str">
        <f>IF(Identification!E$31="","",Identification!E$31)</f>
        <v/>
      </c>
    </row>
    <row r="203" spans="1:10" s="187" customFormat="1" ht="39" customHeight="1">
      <c r="A203" s="192"/>
      <c r="B203" s="193"/>
      <c r="C203" s="450" t="s">
        <v>46</v>
      </c>
      <c r="D203" s="451"/>
      <c r="E203" s="451"/>
      <c r="F203" s="451"/>
      <c r="G203" s="451"/>
      <c r="H203" s="451"/>
      <c r="I203" s="451"/>
      <c r="J203" s="452"/>
    </row>
    <row r="204" spans="1:10" s="187" customFormat="1" ht="39" customHeight="1">
      <c r="A204" s="196"/>
      <c r="B204" s="197"/>
      <c r="C204" s="198" t="s">
        <v>54</v>
      </c>
      <c r="D204" s="199" t="s">
        <v>101</v>
      </c>
      <c r="E204" s="200" t="s">
        <v>100</v>
      </c>
      <c r="F204" s="450" t="s">
        <v>102</v>
      </c>
      <c r="G204" s="452"/>
      <c r="H204" s="453" t="s">
        <v>137</v>
      </c>
      <c r="I204" s="453"/>
      <c r="J204" s="198" t="s">
        <v>103</v>
      </c>
    </row>
    <row r="205" spans="1:10" s="187" customFormat="1" ht="39" customHeight="1">
      <c r="A205" s="198" t="s">
        <v>45</v>
      </c>
      <c r="B205" s="198" t="s">
        <v>138</v>
      </c>
      <c r="C205" s="198"/>
      <c r="D205" s="201" t="s">
        <v>56</v>
      </c>
      <c r="E205" s="201" t="s">
        <v>58</v>
      </c>
      <c r="F205" s="202" t="s">
        <v>59</v>
      </c>
      <c r="G205" s="203" t="s">
        <v>60</v>
      </c>
      <c r="H205" s="202" t="s">
        <v>61</v>
      </c>
      <c r="I205" s="203" t="s">
        <v>62</v>
      </c>
      <c r="J205" s="201" t="s">
        <v>55</v>
      </c>
    </row>
    <row r="206" spans="1:10" s="187" customFormat="1" ht="39" customHeight="1">
      <c r="A206" s="437" t="str">
        <f>IF('Station de lecture 8'!$B$11="","",'Station de lecture 8'!$B$11)</f>
        <v/>
      </c>
      <c r="B206" s="204" t="s">
        <v>76</v>
      </c>
      <c r="C206" s="438" t="str">
        <f>IF('Station de lecture 8'!$D$11="","",'Station de lecture 8'!$D$11)</f>
        <v/>
      </c>
      <c r="D206" s="205" t="str">
        <f>IF('Station de lecture 8'!$I$11="","",'Station de lecture 8'!$I$11)</f>
        <v/>
      </c>
      <c r="E206" s="205" t="str">
        <f>IF('Station de lecture 8'!$N$11="","",'Station de lecture 8'!$N$11)</f>
        <v/>
      </c>
      <c r="F206" s="205" t="str">
        <f>IF('Station de lecture 8'!$S$11="","",'Station de lecture 8'!$S$11)</f>
        <v/>
      </c>
      <c r="G206" s="205" t="str">
        <f>IF('Station de lecture 8'!$X$11="","",'Station de lecture 8'!$X$11)</f>
        <v/>
      </c>
      <c r="H206" s="206" t="str">
        <f>IF('Station de lecture 8'!$J$37="","",IF(AND('Station de lecture 8'!$J$37="Conforme",'Station de lecture 8'!$L$37="Conforme", 'Station de lecture 8'!$N$37="Conforme" ), "Conforme", "Non conforme" ))</f>
        <v/>
      </c>
      <c r="I206" s="206" t="str">
        <f>IF('Station de lecture 8'!$W$37="","",IF(AND('Station de lecture 8'!$W$37="Conforme",'Station de lecture 8'!$Y$37="Conforme", 'Station de lecture 8'!$AA$37="Conforme" ), "Conforme", "Non conforme" ))</f>
        <v/>
      </c>
      <c r="J206" s="206" t="str">
        <f>IF('Station de lecture 8'!$W$63="","", IF(AND( COUNTIF('Station de lecture 8'!$F$63 :'Station de lecture 8'!$V$63,"non" )=0,'Station de lecture 8'!$W$63="Conforme", 'Station de lecture 8'!$X$63="Conforme", 'Station de lecture 8'!$Y$64="Conforme"),"Conforme","Non conforme"))</f>
        <v/>
      </c>
    </row>
    <row r="207" spans="1:10" s="187" customFormat="1" ht="39" customHeight="1">
      <c r="A207" s="437"/>
      <c r="B207" s="207" t="s">
        <v>57</v>
      </c>
      <c r="C207" s="439"/>
      <c r="D207" s="208" t="str">
        <f>IF('Station de lecture 8'!$I$12="","",'Station de lecture 8'!$I$12)</f>
        <v/>
      </c>
      <c r="E207" s="208" t="str">
        <f>IF('Station de lecture 8'!$N$12="","",'Station de lecture 8'!$N$12)</f>
        <v/>
      </c>
      <c r="F207" s="208" t="str">
        <f>IF('Station de lecture 8'!$S$12="","",'Station de lecture 8'!$S$12)</f>
        <v/>
      </c>
      <c r="G207" s="208" t="str">
        <f>IF('Station de lecture 8'!$X$12="","",'Station de lecture 8'!$X$12)</f>
        <v/>
      </c>
      <c r="H207" s="209" t="str">
        <f>IF('Station de lecture 8'!$J$38="","",IF(AND('Station de lecture 8'!$J$38="Conforme",'Station de lecture 8'!$L$38="Conforme", 'Station de lecture 8'!$N$38="Conforme" ), "Conforme", "Non conforme" ))</f>
        <v/>
      </c>
      <c r="I207" s="209" t="str">
        <f>IF('Station de lecture 8'!$W$38="","",IF(AND('Station de lecture 8'!$W$38="Conforme",'Station de lecture 8'!$Y$38="Conforme", 'Station de lecture 8'!$AA$38="Conforme" ), "Conforme", "Non conforme" ))</f>
        <v/>
      </c>
      <c r="J207" s="209" t="str">
        <f>IF('Station de lecture 8'!$W$65="","", IF(AND( COUNTIF('Station de lecture 8'!$F$65 :'Station de lecture 8'!$V$65,"non" )=0,'Station de lecture 8'!$W$65="Conforme", 'Station de lecture 8'!$X$65="Conforme", 'Station de lecture 8'!$Y$64="Conforme"),"Conforme","Non conforme"))</f>
        <v/>
      </c>
    </row>
    <row r="208" spans="1:10" s="187" customFormat="1" ht="39" customHeight="1">
      <c r="A208" s="437" t="str">
        <f>IF('Station de lecture 8'!$B$13="","",'Station de lecture 8'!$B$13)</f>
        <v/>
      </c>
      <c r="B208" s="210" t="s">
        <v>76</v>
      </c>
      <c r="C208" s="438" t="str">
        <f>IF('Station de lecture 8'!$D13="","",'Station de lecture 8'!$D13)</f>
        <v/>
      </c>
      <c r="D208" s="205" t="str">
        <f>IF('Station de lecture 8'!$I13="","",'Station de lecture 8'!$I13)</f>
        <v/>
      </c>
      <c r="E208" s="205" t="str">
        <f>IF('Station de lecture 8'!$N13="","",'Station de lecture 8'!$N13)</f>
        <v/>
      </c>
      <c r="F208" s="205" t="str">
        <f>IF('Station de lecture 8'!$S13="","",'Station de lecture 8'!$S13)</f>
        <v/>
      </c>
      <c r="G208" s="205" t="str">
        <f>IF('Station de lecture 8'!$X13="","",'Station de lecture 8'!$X13)</f>
        <v/>
      </c>
      <c r="H208" s="206" t="str">
        <f>IF('Station de lecture 8'!$J39="","",IF(AND('Station de lecture 8'!$J39="Conforme",'Station de lecture 8'!$L39="Conforme", 'Station de lecture 8'!$N39="Conforme" ), "Conforme", "Non conforme" ))</f>
        <v/>
      </c>
      <c r="I208" s="206" t="str">
        <f>IF('Station de lecture 8'!$W39="","",IF(AND('Station de lecture 8'!$W39="Conforme",'Station de lecture 8'!$Y39="Conforme", 'Station de lecture 8'!$AA39="Conforme" ), "Conforme", "Non conforme" ))</f>
        <v/>
      </c>
      <c r="J208" s="206" t="str">
        <f>IF('Station de lecture 8'!$W$67="","", IF(AND( COUNTIF('Station de lecture 8'!$F$67 :'Station de lecture 8'!$V$67,"non" )=0,'Station de lecture 8'!$W$67="Conforme", 'Station de lecture 8'!$X$67="Conforme", 'Station de lecture 8'!$Y$68="Conforme"),"Conforme","Non conforme"))</f>
        <v/>
      </c>
    </row>
    <row r="209" spans="1:10" s="187" customFormat="1" ht="39" customHeight="1">
      <c r="A209" s="437"/>
      <c r="B209" s="207" t="s">
        <v>57</v>
      </c>
      <c r="C209" s="439"/>
      <c r="D209" s="208" t="str">
        <f>IF('Station de lecture 8'!$I14="","",'Station de lecture 8'!$I14)</f>
        <v/>
      </c>
      <c r="E209" s="208" t="str">
        <f>IF('Station de lecture 8'!$N14="","",'Station de lecture 1'!$N14)</f>
        <v/>
      </c>
      <c r="F209" s="208" t="str">
        <f>IF('Station de lecture 8'!$S14="","",'Station de lecture 8'!$S14)</f>
        <v/>
      </c>
      <c r="G209" s="208" t="str">
        <f>IF('Station de lecture 8'!$X14="","",'Station de lecture 8'!$X14)</f>
        <v/>
      </c>
      <c r="H209" s="209" t="str">
        <f>IF('Station de lecture 8'!$J40="","",IF(AND('Station de lecture 8'!$J40="Conforme",'Station de lecture 8'!$L40="Conforme", 'Station de lecture 8'!$N40="Conforme" ), "Conforme", "Non conforme" ))</f>
        <v/>
      </c>
      <c r="I209" s="209" t="str">
        <f>IF('Station de lecture 8'!$W40="","",IF(AND('Station de lecture 8'!$W40="Conforme",'Station de lecture 8'!$Y40="Conforme", 'Station de lecture 8'!$AA40="Conforme" ), "Conforme", "Non conforme" ))</f>
        <v/>
      </c>
      <c r="J209" s="209" t="str">
        <f>IF('Station de lecture 8'!$W$69="","", IF(AND( COUNTIF('Station de lecture 8'!$F$69 :'Station de lecture 8'!$V$69,"non" )=0,'Station de lecture 8'!$W$69="Conforme", 'Station de lecture 8'!$X$69="Conforme", 'Station de lecture 8'!$Y68="Conforme"),"Conforme","Non conforme"))</f>
        <v/>
      </c>
    </row>
    <row r="210" spans="1:10" s="187" customFormat="1" ht="39" customHeight="1">
      <c r="A210" s="437" t="str">
        <f>IF('Station de lecture 8'!$B$15="","",'Station de lecture 8'!$B$15)</f>
        <v/>
      </c>
      <c r="B210" s="211" t="s">
        <v>76</v>
      </c>
      <c r="C210" s="438" t="str">
        <f>IF('Station de lecture 8'!$D15="","",'Station de lecture 8'!$D15)</f>
        <v/>
      </c>
      <c r="D210" s="205" t="str">
        <f>IF('Station de lecture 8'!$I15="","",'Station de lecture 8'!$I15)</f>
        <v/>
      </c>
      <c r="E210" s="205" t="str">
        <f>IF('Station de lecture 8'!$N15="","",'Station de lecture 8'!$N15)</f>
        <v/>
      </c>
      <c r="F210" s="205" t="str">
        <f>IF('Station de lecture 8'!$S15="","",'Station de lecture 8'!$S15)</f>
        <v/>
      </c>
      <c r="G210" s="205" t="str">
        <f>IF('Station de lecture 8'!$X15="","",'Station de lecture 8'!$X15)</f>
        <v/>
      </c>
      <c r="H210" s="206" t="str">
        <f>IF('Station de lecture 8'!$J41="","",IF(AND('Station de lecture 8'!$J41="Conforme",'Station de lecture 8'!$L41="Conforme", 'Station de lecture 8'!$N41="Conforme" ), "Conforme", "Non conforme" ))</f>
        <v/>
      </c>
      <c r="I210" s="206" t="str">
        <f>IF('Station de lecture 8'!$W41="","",IF(AND('Station de lecture 8'!$W41="Conforme",'Station de lecture 8'!$Y41="Conforme", 'Station de lecture 8'!$AA41="Conforme" ), "Conforme", "Non conforme" ))</f>
        <v/>
      </c>
      <c r="J210" s="213" t="str">
        <f>IF('Station de lecture 8'!W71="","", IF(AND( COUNTIF('Station de lecture 8'!F71 :'Station de lecture 8'!V71,"non" )=0,'Station de lecture 8'!W71="Conforme", 'Station de lecture 8'!X71="Conforme", 'Station de lecture 8'!Y72="Conforme"),"Conforme","Non conforme"))</f>
        <v/>
      </c>
    </row>
    <row r="211" spans="1:10" s="187" customFormat="1" ht="39" customHeight="1">
      <c r="A211" s="437"/>
      <c r="B211" s="214" t="s">
        <v>57</v>
      </c>
      <c r="C211" s="439"/>
      <c r="D211" s="208" t="str">
        <f>IF('Station de lecture 8'!$I16="","",'Station de lecture 8'!$I16)</f>
        <v/>
      </c>
      <c r="E211" s="208" t="str">
        <f>IF('Station de lecture 8'!$N16="","",'Station de lecture 1'!$N16)</f>
        <v/>
      </c>
      <c r="F211" s="208" t="str">
        <f>IF('Station de lecture 8'!$S16="","",'Station de lecture 8'!$S16)</f>
        <v/>
      </c>
      <c r="G211" s="208" t="str">
        <f>IF('Station de lecture 8'!$X16="","",'Station de lecture 8'!$X16)</f>
        <v/>
      </c>
      <c r="H211" s="209" t="str">
        <f>IF('Station de lecture 8'!$J42="","",IF(AND('Station de lecture 8'!$J42="Conforme",'Station de lecture 8'!$L42="Conforme", 'Station de lecture 8'!$N42="Conforme" ), "Conforme", "Non conforme" ))</f>
        <v/>
      </c>
      <c r="I211" s="209" t="str">
        <f>IF('Station de lecture 8'!$W42="","",IF(AND('Station de lecture 8'!$W42="Conforme",'Station de lecture 8'!$Y42="Conforme", 'Station de lecture 8'!$AA42="Conforme" ), "Conforme", "Non conforme" ))</f>
        <v/>
      </c>
      <c r="J211" s="216" t="str">
        <f>IF('Station de lecture 8'!$W$73="","", IF(AND( COUNTIF('Station de lecture 8'!$F$73 :'Station de lecture 8'!$V$73,"non" )=0,'Station de lecture 8'!$W$73="Conforme", 'Station de lecture 8'!$X$73="Conforme", 'Station de lecture 8'!$Y$72="Conforme"),"Conforme","Non conforme"))</f>
        <v/>
      </c>
    </row>
    <row r="212" spans="1:10" s="187" customFormat="1" ht="39" customHeight="1">
      <c r="A212" s="437" t="str">
        <f>IF('Station de lecture 8'!$B$17="","",'Station de lecture 8'!$B$17)</f>
        <v/>
      </c>
      <c r="B212" s="211" t="s">
        <v>76</v>
      </c>
      <c r="C212" s="438" t="str">
        <f>IF('Station de lecture 8'!$D17="","",'Station de lecture 8'!$D17)</f>
        <v/>
      </c>
      <c r="D212" s="205" t="str">
        <f>IF('Station de lecture 8'!$I17="","",'Station de lecture 8'!$I17)</f>
        <v/>
      </c>
      <c r="E212" s="205" t="str">
        <f>IF('Station de lecture 8'!$N17="","",'Station de lecture 8'!$N17)</f>
        <v/>
      </c>
      <c r="F212" s="205" t="str">
        <f>IF('Station de lecture 8'!$S17="","",'Station de lecture 8'!$S17)</f>
        <v/>
      </c>
      <c r="G212" s="205" t="str">
        <f>IF('Station de lecture 8'!$X17="","",'Station de lecture 8'!$X17)</f>
        <v/>
      </c>
      <c r="H212" s="206" t="str">
        <f>IF('Station de lecture 8'!$J43="","",IF(AND('Station de lecture 8'!$J43="Conforme",'Station de lecture 8'!$L43="Conforme", 'Station de lecture 8'!$N43="Conforme" ), "Conforme", "Non conforme" ))</f>
        <v/>
      </c>
      <c r="I212" s="206" t="str">
        <f>IF('Station de lecture 8'!$W43="","",IF(AND('Station de lecture 8'!$W43="Conforme",'Station de lecture 8'!$Y43="Conforme", 'Station de lecture 8'!$AA43="Conforme" ), "Conforme", "Non conforme" ))</f>
        <v/>
      </c>
      <c r="J212" s="213" t="str">
        <f>IF('Station de lecture 8'!$W$75="","", IF(AND( COUNTIF('Station de lecture 8'!$F$75 :'Station de lecture 8'!$V$75,"non" )=0,'Station de lecture 8'!$W$75="Conforme", 'Station de lecture 8'!$X$75="Conforme", 'Station de lecture 8'!$Y$76="Conforme"),"Conforme","Non conforme"))</f>
        <v/>
      </c>
    </row>
    <row r="213" spans="1:10" s="187" customFormat="1" ht="39" customHeight="1">
      <c r="A213" s="437"/>
      <c r="B213" s="214" t="s">
        <v>57</v>
      </c>
      <c r="C213" s="439"/>
      <c r="D213" s="208" t="str">
        <f>IF('Station de lecture 8'!$I18="","",'Station de lecture 8'!$I18)</f>
        <v/>
      </c>
      <c r="E213" s="208" t="str">
        <f>IF('Station de lecture 8'!$N18="","",'Station de lecture 1'!$N18)</f>
        <v/>
      </c>
      <c r="F213" s="208" t="str">
        <f>IF('Station de lecture 8'!$S18="","",'Station de lecture 8'!$S18)</f>
        <v/>
      </c>
      <c r="G213" s="208" t="str">
        <f>IF('Station de lecture 8'!$X18="","",'Station de lecture 8'!$X18)</f>
        <v/>
      </c>
      <c r="H213" s="209" t="str">
        <f>IF('Station de lecture 8'!$J44="","",IF(AND('Station de lecture 8'!$J44="Conforme",'Station de lecture 8'!$L44="Conforme", 'Station de lecture 8'!$N44="Conforme" ), "Conforme", "Non conforme" ))</f>
        <v/>
      </c>
      <c r="I213" s="209" t="str">
        <f>IF('Station de lecture 8'!$W44="","",IF(AND('Station de lecture 8'!$W44="Conforme",'Station de lecture 8'!$Y44="Conforme", 'Station de lecture 8'!$AA44="Conforme" ), "Conforme", "Non conforme" ))</f>
        <v/>
      </c>
      <c r="J213" s="216" t="str">
        <f>IF('Station de lecture 8'!$W$77="","", IF(AND( COUNTIF('Station de lecture 8'!$F$77 :'Station de lecture 8'!$V$77,"non" )=0,'Station de lecture 8'!$W$77="Conforme", 'Station de lecture 8'!$X$77="Conforme", 'Station de lecture 8'!$Y$76="Conforme"),"Conforme","Non conforme"))</f>
        <v/>
      </c>
    </row>
    <row r="214" spans="1:10" s="187" customFormat="1" ht="39" customHeight="1">
      <c r="A214" s="437" t="str">
        <f>IF('Station de lecture 8'!$B$19="","",'Station de lecture 8'!$B$19)</f>
        <v/>
      </c>
      <c r="B214" s="211" t="s">
        <v>76</v>
      </c>
      <c r="C214" s="438" t="str">
        <f>IF('Station de lecture 8'!$D19="","",'Station de lecture 8'!$D19)</f>
        <v/>
      </c>
      <c r="D214" s="205" t="str">
        <f>IF('Station de lecture 8'!$I19="","",'Station de lecture 8'!$I19)</f>
        <v/>
      </c>
      <c r="E214" s="205" t="str">
        <f>IF('Station de lecture 8'!$N19="","",'Station de lecture 8'!$N19)</f>
        <v/>
      </c>
      <c r="F214" s="205" t="str">
        <f>IF('Station de lecture 8'!$S19="","",'Station de lecture 8'!$S19)</f>
        <v/>
      </c>
      <c r="G214" s="205" t="str">
        <f>IF('Station de lecture 8'!$X19="","",'Station de lecture 8'!$X19)</f>
        <v/>
      </c>
      <c r="H214" s="206" t="str">
        <f>IF('Station de lecture 8'!$J45="","",IF(AND('Station de lecture 8'!$J45="Conforme",'Station de lecture 8'!$L45="Conforme", 'Station de lecture 8'!$N45="Conforme" ), "Conforme", "Non conforme" ))</f>
        <v/>
      </c>
      <c r="I214" s="206" t="str">
        <f>IF('Station de lecture 8'!$W45="","",IF(AND('Station de lecture 8'!$W45="Conforme",'Station de lecture 8'!$Y45="Conforme", 'Station de lecture 8'!$AA45="Conforme" ), "Conforme", "Non conforme" ))</f>
        <v/>
      </c>
      <c r="J214" s="213" t="str">
        <f>IF('Station de lecture 8'!$W$79="","", IF(AND( COUNTIF('Station de lecture 8'!$F$79 :'Station de lecture 8'!$V$79,"non" )=0,'Station de lecture 8'!$W$79="Conforme", 'Station de lecture 8'!$X$79="Conforme", 'Station de lecture 8'!$Y$80="Conforme"),"Conforme","Non conforme"))</f>
        <v/>
      </c>
    </row>
    <row r="215" spans="1:10" s="187" customFormat="1" ht="39" customHeight="1">
      <c r="A215" s="437"/>
      <c r="B215" s="214" t="s">
        <v>57</v>
      </c>
      <c r="C215" s="439"/>
      <c r="D215" s="208" t="str">
        <f>IF('Station de lecture 8'!$I20="","",'Station de lecture 8'!$I20)</f>
        <v/>
      </c>
      <c r="E215" s="208" t="str">
        <f>IF('Station de lecture 8'!$N20="","",'Station de lecture 1'!$N20)</f>
        <v/>
      </c>
      <c r="F215" s="208" t="str">
        <f>IF('Station de lecture 8'!$S20="","",'Station de lecture 8'!$S20)</f>
        <v/>
      </c>
      <c r="G215" s="208" t="str">
        <f>IF('Station de lecture 8'!$X20="","",'Station de lecture 8'!$X20)</f>
        <v/>
      </c>
      <c r="H215" s="209" t="str">
        <f>IF('Station de lecture 8'!$J46="","",IF(AND('Station de lecture 8'!$J46="Conforme",'Station de lecture 8'!$L46="Conforme", 'Station de lecture 8'!$N46="Conforme" ), "Conforme", "Non conforme" ))</f>
        <v/>
      </c>
      <c r="I215" s="209" t="str">
        <f>IF('Station de lecture 8'!$W46="","",IF(AND('Station de lecture 8'!$W46="Conforme",'Station de lecture 8'!$Y46="Conforme", 'Station de lecture 8'!$AA46="Conforme" ), "Conforme", "Non conforme" ))</f>
        <v/>
      </c>
      <c r="J215" s="216" t="str">
        <f>IF('Station de lecture 8'!$W$81="","", IF(AND( COUNTIF('Station de lecture 8'!$F$81 :'Station de lecture 8'!$V$81,"non" )=0,'Station de lecture 8'!$W$81="Conforme", 'Station de lecture 8'!$X$81="Conforme", 'Station de lecture 8'!$Y$80="Conforme"),"Conforme","Non conforme"))</f>
        <v/>
      </c>
    </row>
    <row r="216" spans="1:10" s="187" customFormat="1" ht="39" customHeight="1">
      <c r="A216" s="437" t="str">
        <f>IF('Station de lecture 8'!$B$21="","",'Station de lecture 8'!$B$21)</f>
        <v/>
      </c>
      <c r="B216" s="211" t="s">
        <v>76</v>
      </c>
      <c r="C216" s="438" t="str">
        <f>IF('Station de lecture 8'!$D21="","",'Station de lecture 8'!$D21)</f>
        <v/>
      </c>
      <c r="D216" s="205" t="str">
        <f>IF('Station de lecture 8'!$I21="","",'Station de lecture 8'!$I21)</f>
        <v/>
      </c>
      <c r="E216" s="205" t="str">
        <f>IF('Station de lecture 8'!$N21="","",'Station de lecture 8'!$N21)</f>
        <v/>
      </c>
      <c r="F216" s="205" t="str">
        <f>IF('Station de lecture 8'!$S21="","",'Station de lecture 8'!$S21)</f>
        <v/>
      </c>
      <c r="G216" s="205" t="str">
        <f>IF('Station de lecture 8'!$X21="","",'Station de lecture 8'!$X21)</f>
        <v/>
      </c>
      <c r="H216" s="206" t="str">
        <f>IF('Station de lecture 8'!$J47="","",IF(AND('Station de lecture 8'!$J47="Conforme",'Station de lecture 8'!$L47="Conforme", 'Station de lecture 8'!$N47="Conforme" ), "Conforme", "Non conforme" ))</f>
        <v/>
      </c>
      <c r="I216" s="206" t="str">
        <f>IF('Station de lecture 8'!$W47="","",IF(AND('Station de lecture 8'!$W47="Conforme",'Station de lecture 8'!$Y47="Conforme", 'Station de lecture 8'!$AA47="Conforme" ), "Conforme", "Non conforme" ))</f>
        <v/>
      </c>
      <c r="J216" s="213" t="str">
        <f>IF('Station de lecture 8'!$W$83="","", IF(AND( COUNTIF('Station de lecture 8'!$F$83 :'Station de lecture 8'!$V$83,"non" )=0,'Station de lecture 8'!$W$83="Conforme", 'Station de lecture 8'!$X$83="Conforme", 'Station de lecture 8'!$Y$84="Conforme"),"Conforme","Non conforme"))</f>
        <v/>
      </c>
    </row>
    <row r="217" spans="1:10" s="187" customFormat="1" ht="39" customHeight="1">
      <c r="A217" s="437"/>
      <c r="B217" s="214" t="s">
        <v>57</v>
      </c>
      <c r="C217" s="439"/>
      <c r="D217" s="208" t="str">
        <f>IF('Station de lecture 8'!$I22="","",'Station de lecture 8'!$I22)</f>
        <v/>
      </c>
      <c r="E217" s="208" t="str">
        <f>IF('Station de lecture 8'!$N22="","",'Station de lecture 1'!$N22)</f>
        <v/>
      </c>
      <c r="F217" s="208" t="str">
        <f>IF('Station de lecture 8'!$S22="","",'Station de lecture 8'!$S22)</f>
        <v/>
      </c>
      <c r="G217" s="208" t="str">
        <f>IF('Station de lecture 8'!$X22="","",'Station de lecture 8'!$X22)</f>
        <v/>
      </c>
      <c r="H217" s="209" t="str">
        <f>IF('Station de lecture 8'!$J48="","",IF(AND('Station de lecture 8'!$J48="Conforme",'Station de lecture 8'!$L48="Conforme", 'Station de lecture 8'!$N48="Conforme" ), "Conforme", "Non conforme" ))</f>
        <v/>
      </c>
      <c r="I217" s="209" t="str">
        <f>IF('Station de lecture 8'!$W48="","",IF(AND('Station de lecture 8'!$W48="Conforme",'Station de lecture 8'!$Y48="Conforme", 'Station de lecture 8'!$AA48="Conforme" ), "Conforme", "Non conforme" ))</f>
        <v/>
      </c>
      <c r="J217" s="216" t="str">
        <f>IF('Station de lecture 8'!$W$85="","", IF(AND( COUNTIF('Station de lecture 8'!$F$85 :'Station de lecture 8'!$V$85,"non" )=0,'Station de lecture 8'!$W$85="Conforme", 'Station de lecture 8'!$X$85="Conforme", 'Station de lecture 8'!$Y$84="Conforme"),"Conforme","Non conforme"))</f>
        <v/>
      </c>
    </row>
    <row r="218" spans="1:10" s="187" customFormat="1" ht="39" customHeight="1">
      <c r="A218" s="437" t="str">
        <f>IF('Station de lecture 8'!$B$23="","",'Station de lecture 8'!$B$23)</f>
        <v/>
      </c>
      <c r="B218" s="210" t="s">
        <v>76</v>
      </c>
      <c r="C218" s="438" t="str">
        <f>IF('Station de lecture 8'!$D23="","",'Station de lecture 8'!$D23)</f>
        <v/>
      </c>
      <c r="D218" s="205" t="str">
        <f>IF('Station de lecture 8'!$I23="","",'Station de lecture 8'!$I23)</f>
        <v/>
      </c>
      <c r="E218" s="205" t="str">
        <f>IF('Station de lecture 8'!$N23="","",'Station de lecture 8'!$N23)</f>
        <v/>
      </c>
      <c r="F218" s="205" t="str">
        <f>IF('Station de lecture 8'!$S23="","",'Station de lecture 8'!$S23)</f>
        <v/>
      </c>
      <c r="G218" s="205" t="str">
        <f>IF('Station de lecture 8'!$X23="","",'Station de lecture 8'!$X23)</f>
        <v/>
      </c>
      <c r="H218" s="206" t="str">
        <f>IF('Station de lecture 8'!$J49="","",IF(AND('Station de lecture 8'!$J49="Conforme",'Station de lecture 8'!$L49="Conforme", 'Station de lecture 8'!$N49="Conforme" ), "Conforme", "Non conforme" ))</f>
        <v/>
      </c>
      <c r="I218" s="206" t="str">
        <f>IF('Station de lecture 8'!$W49="","",IF(AND('Station de lecture 8'!$W49="Conforme",'Station de lecture 8'!$Y49="Conforme", 'Station de lecture 8'!$AA49="Conforme" ), "Conforme", "Non conforme" ))</f>
        <v/>
      </c>
      <c r="J218" s="206" t="str">
        <f>IF('Station de lecture 8'!$W$87="","", IF(AND( COUNTIF('Station de lecture 8'!$F$87 :'Station de lecture 8'!$V$87,"non" )=0,'Station de lecture 8'!$W$87="Conforme", 'Station de lecture 8'!$X$87="Conforme", 'Station de lecture 8'!$Y$88="Conforme"),"Conforme","Non conforme"))</f>
        <v/>
      </c>
    </row>
    <row r="219" spans="1:10" s="187" customFormat="1" ht="39" customHeight="1">
      <c r="A219" s="437"/>
      <c r="B219" s="207" t="s">
        <v>57</v>
      </c>
      <c r="C219" s="439"/>
      <c r="D219" s="208" t="str">
        <f>IF('Station de lecture 8'!$I24="","",'Station de lecture 8'!$I24)</f>
        <v/>
      </c>
      <c r="E219" s="208" t="str">
        <f>IF('Station de lecture 8'!$N24="","",'Station de lecture 1'!$N24)</f>
        <v/>
      </c>
      <c r="F219" s="208" t="str">
        <f>IF('Station de lecture 8'!$S24="","",'Station de lecture 8'!$S24)</f>
        <v/>
      </c>
      <c r="G219" s="208" t="str">
        <f>IF('Station de lecture 8'!$X24="","",'Station de lecture 8'!$X24)</f>
        <v/>
      </c>
      <c r="H219" s="209" t="str">
        <f>IF('Station de lecture 8'!$J50="","",IF(AND('Station de lecture 8'!$J50="Conforme",'Station de lecture 8'!$L50="Conforme", 'Station de lecture 8'!$N50="Conforme" ), "Conforme", "Non conforme" ))</f>
        <v/>
      </c>
      <c r="I219" s="209" t="str">
        <f>IF('Station de lecture 8'!$W50="","",IF(AND('Station de lecture 8'!$W50="Conforme",'Station de lecture 8'!$Y50="Conforme", 'Station de lecture 8'!$AA50="Conforme" ), "Conforme", "Non conforme" ))</f>
        <v/>
      </c>
      <c r="J219" s="209" t="str">
        <f>IF('Station de lecture 8'!$W$89="","", IF(AND( COUNTIF('Station de lecture 8'!$F$89 :'Station de lecture 8'!$V$89,"non" )=0,'Station de lecture 8'!$W$89="Conforme", 'Station de lecture 8'!$X$89="Conforme", 'Station de lecture 8'!$Y$88="Conforme"),"Conforme","Non conforme"))</f>
        <v/>
      </c>
    </row>
    <row r="220" spans="1:10" s="187" customFormat="1" ht="39" customHeight="1">
      <c r="A220" s="437" t="str">
        <f>IF('Station de lecture 8'!$B$25="","",'Station de lecture 8'!$B$25)</f>
        <v/>
      </c>
      <c r="B220" s="210" t="s">
        <v>76</v>
      </c>
      <c r="C220" s="438" t="str">
        <f>IF('Station de lecture 8'!$D25="","",'Station de lecture 8'!$D25)</f>
        <v/>
      </c>
      <c r="D220" s="205" t="str">
        <f>IF('Station de lecture 8'!$I25="","",'Station de lecture 8'!$I25)</f>
        <v/>
      </c>
      <c r="E220" s="205" t="str">
        <f>IF('Station de lecture 8'!$N25="","",'Station de lecture 8'!$N25)</f>
        <v/>
      </c>
      <c r="F220" s="205" t="str">
        <f>IF('Station de lecture 8'!$S25="","",'Station de lecture 8'!$S25)</f>
        <v/>
      </c>
      <c r="G220" s="205" t="str">
        <f>IF('Station de lecture 8'!$X25="","",'Station de lecture 8'!$X25)</f>
        <v/>
      </c>
      <c r="H220" s="206" t="str">
        <f>IF('Station de lecture 8'!$J51="","",IF(AND('Station de lecture 8'!$J51="Conforme",'Station de lecture 8'!$L51="Conforme", 'Station de lecture 8'!$N51="Conforme" ), "Conforme", "Non conforme" ))</f>
        <v/>
      </c>
      <c r="I220" s="206" t="str">
        <f>IF('Station de lecture 8'!$W51="","",IF(AND('Station de lecture 8'!$W51="Conforme",'Station de lecture 8'!$Y51="Conforme", 'Station de lecture 8'!$AA51="Conforme" ), "Conforme", "Non conforme" ))</f>
        <v/>
      </c>
      <c r="J220" s="206" t="str">
        <f>IF('Station de lecture 8'!$W$91="","", IF(AND( COUNTIF('Station de lecture 8'!$F$91 :'Station de lecture 8'!$V$91,"non" )=0,'Station de lecture 8'!$W$91="Conforme", 'Station de lecture 8'!$X$91="Conforme", 'Station de lecture 8'!$Y$92="Conforme"),"Conforme","Non conforme"))</f>
        <v/>
      </c>
    </row>
    <row r="221" spans="1:10" s="187" customFormat="1" ht="39" customHeight="1">
      <c r="A221" s="437"/>
      <c r="B221" s="207" t="s">
        <v>57</v>
      </c>
      <c r="C221" s="439"/>
      <c r="D221" s="208" t="str">
        <f>IF('Station de lecture 8'!$I26="","",'Station de lecture 8'!$I26)</f>
        <v/>
      </c>
      <c r="E221" s="208" t="str">
        <f>IF('Station de lecture 8'!$N26="","",'Station de lecture 1'!$N26)</f>
        <v/>
      </c>
      <c r="F221" s="208" t="str">
        <f>IF('Station de lecture 8'!$S26="","",'Station de lecture 8'!$S26)</f>
        <v/>
      </c>
      <c r="G221" s="208" t="str">
        <f>IF('Station de lecture 8'!$X26="","",'Station de lecture 8'!$X26)</f>
        <v/>
      </c>
      <c r="H221" s="209" t="str">
        <f>IF('Station de lecture 8'!$J52="","",IF(AND('Station de lecture 8'!$J52="Conforme",'Station de lecture 8'!$L52="Conforme", 'Station de lecture 8'!$N52="Conforme" ), "Conforme", "Non conforme" ))</f>
        <v/>
      </c>
      <c r="I221" s="209" t="str">
        <f>IF('Station de lecture 8'!$W52="","",IF(AND('Station de lecture 8'!$W52="Conforme",'Station de lecture 8'!$Y52="Conforme", 'Station de lecture 8'!$AA52="Conforme" ), "Conforme", "Non conforme" ))</f>
        <v/>
      </c>
      <c r="J221" s="209" t="str">
        <f>IF('Station de lecture 8'!$W$93="","", IF(AND( COUNTIF('Station de lecture 8'!$F$93 :'Station de lecture 8'!$V$93,"non" )=0,'Station de lecture 8'!$W$93="Conforme", 'Station de lecture 8'!$X$93="Conforme", 'Station de lecture 8'!$Y$92="Conforme"),"Conforme","Non conforme"))</f>
        <v/>
      </c>
    </row>
    <row r="222" spans="1:10" s="187" customFormat="1" ht="39" customHeight="1">
      <c r="A222" s="437" t="str">
        <f>IF('Station de lecture 8'!$B$27="","",'Station de lecture 8'!$B$27)</f>
        <v/>
      </c>
      <c r="B222" s="211" t="s">
        <v>76</v>
      </c>
      <c r="C222" s="438" t="str">
        <f>IF('Station de lecture 8'!$D27="","",'Station de lecture 8'!$D27)</f>
        <v/>
      </c>
      <c r="D222" s="205" t="str">
        <f>IF('Station de lecture 8'!$I27="","",'Station de lecture 8'!$I27)</f>
        <v/>
      </c>
      <c r="E222" s="205" t="str">
        <f>IF('Station de lecture 8'!$N27="","",'Station de lecture 8'!$N27)</f>
        <v/>
      </c>
      <c r="F222" s="205" t="str">
        <f>IF('Station de lecture 8'!$S27="","",'Station de lecture 8'!$S27)</f>
        <v/>
      </c>
      <c r="G222" s="205" t="str">
        <f>IF('Station de lecture 8'!$X27="","",'Station de lecture 8'!$X27)</f>
        <v/>
      </c>
      <c r="H222" s="206" t="str">
        <f>IF('Station de lecture 8'!$J53="","",IF(AND('Station de lecture 8'!$J53="Conforme",'Station de lecture 8'!$L53="Conforme", 'Station de lecture 8'!$N53="Conforme" ), "Conforme", "Non conforme" ))</f>
        <v/>
      </c>
      <c r="I222" s="206" t="str">
        <f>IF('Station de lecture 8'!$W53="","",IF(AND('Station de lecture 8'!$W53="Conforme",'Station de lecture 8'!$Y53="Conforme", 'Station de lecture 8'!$AA53="Conforme" ), "Conforme", "Non conforme" ))</f>
        <v/>
      </c>
      <c r="J222" s="213" t="str">
        <f>IF('Station de lecture 8'!$W$95="","", IF(AND( COUNTIF('Station de lecture 8'!$F$95 :'Station de lecture 8'!$V$95,"non" )=0,'Station de lecture 8'!$W$95="Conforme", 'Station de lecture 8'!$X$95="Conforme", 'Station de lecture 8'!$Y$96="Conforme"),"Conforme","Non conforme"))</f>
        <v/>
      </c>
    </row>
    <row r="223" spans="1:10" s="187" customFormat="1" ht="39" customHeight="1">
      <c r="A223" s="437"/>
      <c r="B223" s="214" t="s">
        <v>57</v>
      </c>
      <c r="C223" s="439"/>
      <c r="D223" s="208" t="str">
        <f>IF('Station de lecture 8'!$I28="","",'Station de lecture 8'!$I28)</f>
        <v/>
      </c>
      <c r="E223" s="208" t="str">
        <f>IF('Station de lecture 8'!$N28="","",'Station de lecture 1'!$N28)</f>
        <v/>
      </c>
      <c r="F223" s="208" t="str">
        <f>IF('Station de lecture 8'!$S28="","",'Station de lecture 8'!$S28)</f>
        <v/>
      </c>
      <c r="G223" s="208" t="str">
        <f>IF('Station de lecture 8'!$X28="","",'Station de lecture 8'!$X28)</f>
        <v/>
      </c>
      <c r="H223" s="209" t="str">
        <f>IF('Station de lecture 8'!$J54="","",IF(AND('Station de lecture 8'!$J54="Conforme",'Station de lecture 8'!$L54="Conforme", 'Station de lecture 8'!$N54="Conforme" ), "Conforme", "Non conforme" ))</f>
        <v/>
      </c>
      <c r="I223" s="209" t="str">
        <f>IF('Station de lecture 8'!$W54="","",IF(AND('Station de lecture 8'!$W54="Conforme",'Station de lecture 8'!$Y54="Conforme", 'Station de lecture 8'!$AA54="Conforme" ), "Conforme", "Non conforme" ))</f>
        <v/>
      </c>
      <c r="J223" s="216" t="str">
        <f>IF('Station de lecture 8'!$W$97="","", IF(AND( COUNTIF('Station de lecture 8'!$F$97 :'Station de lecture 8'!$V$97,"non" )=0,'Station de lecture 8'!$W$97="Conforme", 'Station de lecture 8'!$X$97="Conforme", 'Station de lecture 8'!$Y$96="Conforme"),"Conforme","Non conforme"))</f>
        <v/>
      </c>
    </row>
    <row r="224" spans="1:10" s="187" customFormat="1" ht="39" customHeight="1">
      <c r="A224" s="437" t="str">
        <f>IF('Station de lecture 8'!$B$29="","",'Station de lecture 8'!$B$29)</f>
        <v/>
      </c>
      <c r="B224" s="210" t="s">
        <v>76</v>
      </c>
      <c r="C224" s="438" t="str">
        <f>IF('Station de lecture 8'!$D29="","",'Station de lecture 8'!$D29)</f>
        <v/>
      </c>
      <c r="D224" s="205" t="str">
        <f>IF('Station de lecture 8'!$I29="","",'Station de lecture 8'!$I29)</f>
        <v/>
      </c>
      <c r="E224" s="205" t="str">
        <f>IF('Station de lecture 8'!$N29="","",'Station de lecture 8'!$N29)</f>
        <v/>
      </c>
      <c r="F224" s="205" t="str">
        <f>IF('Station de lecture 8'!$S29="","",'Station de lecture 8'!$S29)</f>
        <v/>
      </c>
      <c r="G224" s="205" t="str">
        <f>IF('Station de lecture 8'!$X29="","",'Station de lecture 8'!$X29)</f>
        <v/>
      </c>
      <c r="H224" s="206" t="str">
        <f>IF('Station de lecture 8'!$J55="","",IF(AND('Station de lecture 8'!$J55="Conforme",'Station de lecture 8'!$L55="Conforme", 'Station de lecture 8'!$N55="Conforme" ), "Conforme", "Non conforme" ))</f>
        <v/>
      </c>
      <c r="I224" s="206" t="str">
        <f>IF('Station de lecture 8'!$W55="","",IF(AND('Station de lecture 8'!$W55="Conforme",'Station de lecture 8'!$Y55="Conforme", 'Station de lecture 8'!$AA55="Conforme" ), "Conforme", "Non conforme" ))</f>
        <v/>
      </c>
      <c r="J224" s="206" t="str">
        <f>IF('Station de lecture 8'!$W$99="","", IF(AND( COUNTIF('Station de lecture 8'!$F$99 :'Station de lecture 8'!$V$99,"non" )=0,'Station de lecture 8'!$W$99="Conforme", 'Station de lecture 8'!$X$99="Conforme", 'Station de lecture 8'!$Y$100="Conforme"),"Conforme","Non conforme"))</f>
        <v/>
      </c>
    </row>
    <row r="225" spans="1:10" s="187" customFormat="1" ht="39" customHeight="1">
      <c r="A225" s="437"/>
      <c r="B225" s="207" t="s">
        <v>57</v>
      </c>
      <c r="C225" s="439"/>
      <c r="D225" s="208" t="str">
        <f>IF('Station de lecture 8'!$I30="","",'Station de lecture 8'!$I30)</f>
        <v/>
      </c>
      <c r="E225" s="208" t="str">
        <f>IF('Station de lecture 8'!$N30="","",'Station de lecture 1'!$N30)</f>
        <v/>
      </c>
      <c r="F225" s="208" t="str">
        <f>IF('Station de lecture 8'!$S30="","",'Station de lecture 8'!$S30)</f>
        <v/>
      </c>
      <c r="G225" s="208" t="str">
        <f>IF('Station de lecture 8'!$X30="","",'Station de lecture 8'!$X30)</f>
        <v/>
      </c>
      <c r="H225" s="209" t="str">
        <f>IF('Station de lecture 8'!$J56="","",IF(AND('Station de lecture 8'!$J56="Conforme",'Station de lecture 8'!$L56="Conforme", 'Station de lecture 8'!$N56="Conforme" ), "Conforme", "Non conforme" ))</f>
        <v/>
      </c>
      <c r="I225" s="209" t="str">
        <f>IF('Station de lecture 8'!$W56="","",IF(AND('Station de lecture 8'!$W56="Conforme",'Station de lecture 8'!$Y56="Conforme", 'Station de lecture 8'!$AA56="Conforme" ), "Conforme", "Non conforme" ))</f>
        <v/>
      </c>
      <c r="J225" s="209" t="str">
        <f>IF('Station de lecture 8'!$W$101="","", IF(AND( COUNTIF('Station de lecture 8'!$F$101 :'Station de lecture 8'!$V$101,"non" )=0,'Station de lecture 8'!$W$101="Conforme", 'Station de lecture 8'!$X$101="Conforme", 'Station de lecture 8'!$Y$100="Conforme"),"Conforme","Non conforme"))</f>
        <v/>
      </c>
    </row>
    <row r="226" spans="1:10" s="187" customFormat="1" ht="39" customHeight="1" thickBot="1"/>
    <row r="227" spans="1:10" s="187" customFormat="1" ht="39" customHeight="1" thickBot="1">
      <c r="A227" s="456" t="s">
        <v>152</v>
      </c>
      <c r="B227" s="457"/>
      <c r="C227" s="457"/>
      <c r="D227" s="458"/>
    </row>
    <row r="228" spans="1:10" s="187" customFormat="1" ht="39" customHeight="1" thickBot="1">
      <c r="A228" s="440" t="s">
        <v>23</v>
      </c>
      <c r="B228" s="441"/>
      <c r="C228" s="454" t="s">
        <v>24</v>
      </c>
      <c r="D228" s="455"/>
    </row>
    <row r="229" spans="1:10" s="187" customFormat="1" ht="39" customHeight="1" thickBot="1">
      <c r="A229" s="444"/>
      <c r="B229" s="445"/>
      <c r="C229" s="189" t="s">
        <v>27</v>
      </c>
      <c r="D229" s="189" t="s">
        <v>28</v>
      </c>
    </row>
    <row r="230" spans="1:10" s="187" customFormat="1" ht="39" customHeight="1" thickBot="1">
      <c r="A230" s="448" t="str">
        <f>IF(Identification!F$28="","",Identification!F$28)</f>
        <v/>
      </c>
      <c r="B230" s="449"/>
      <c r="C230" s="190" t="str">
        <f>IF(Identification!F$30="","",Identification!F$30)</f>
        <v/>
      </c>
      <c r="D230" s="190" t="str">
        <f>IF(Identification!F$31="","",Identification!F$31)</f>
        <v/>
      </c>
    </row>
    <row r="231" spans="1:10" s="187" customFormat="1" ht="39" customHeight="1">
      <c r="A231" s="192"/>
      <c r="B231" s="193"/>
      <c r="C231" s="450" t="s">
        <v>46</v>
      </c>
      <c r="D231" s="451"/>
      <c r="E231" s="451"/>
      <c r="F231" s="451"/>
      <c r="G231" s="451"/>
      <c r="H231" s="451"/>
      <c r="I231" s="451"/>
      <c r="J231" s="452"/>
    </row>
    <row r="232" spans="1:10" s="187" customFormat="1" ht="39" customHeight="1">
      <c r="A232" s="196"/>
      <c r="B232" s="197"/>
      <c r="C232" s="198" t="s">
        <v>54</v>
      </c>
      <c r="D232" s="199" t="s">
        <v>101</v>
      </c>
      <c r="E232" s="200" t="s">
        <v>100</v>
      </c>
      <c r="F232" s="450" t="s">
        <v>102</v>
      </c>
      <c r="G232" s="452"/>
      <c r="H232" s="453" t="s">
        <v>137</v>
      </c>
      <c r="I232" s="453"/>
      <c r="J232" s="198" t="s">
        <v>103</v>
      </c>
    </row>
    <row r="233" spans="1:10" s="187" customFormat="1" ht="39" customHeight="1">
      <c r="A233" s="198" t="s">
        <v>45</v>
      </c>
      <c r="B233" s="198" t="s">
        <v>138</v>
      </c>
      <c r="C233" s="198"/>
      <c r="D233" s="201" t="s">
        <v>56</v>
      </c>
      <c r="E233" s="201" t="s">
        <v>58</v>
      </c>
      <c r="F233" s="202" t="s">
        <v>59</v>
      </c>
      <c r="G233" s="203" t="s">
        <v>60</v>
      </c>
      <c r="H233" s="202" t="s">
        <v>61</v>
      </c>
      <c r="I233" s="203" t="s">
        <v>62</v>
      </c>
      <c r="J233" s="201" t="s">
        <v>55</v>
      </c>
    </row>
    <row r="234" spans="1:10" s="187" customFormat="1" ht="39" customHeight="1">
      <c r="A234" s="437" t="s">
        <v>221</v>
      </c>
      <c r="B234" s="204" t="s">
        <v>76</v>
      </c>
      <c r="C234" s="438" t="s">
        <v>221</v>
      </c>
      <c r="D234" s="205" t="str">
        <f>IF('Station de lecture 9'!$I11="","",'Station de lecture 9'!$I11)</f>
        <v/>
      </c>
      <c r="E234" s="205" t="str">
        <f>IF('Station de lecture 9'!$N11="","",'Station de lecture 9'!$N11)</f>
        <v/>
      </c>
      <c r="F234" s="205" t="str">
        <f>IF('Station de lecture 9'!$S11="","",'Station de lecture 9'!$S11)</f>
        <v/>
      </c>
      <c r="G234" s="205" t="str">
        <f>IF('Station de lecture 9'!$X11="","",'Station de lecture 9'!$X11)</f>
        <v/>
      </c>
      <c r="H234" s="206" t="str">
        <f>IF('Station de lecture 9'!$J37="","",IF(AND('Station de lecture 9'!$J37="Conforme",'Station de lecture 9'!$L37="Conforme", 'Station de lecture 9'!$N37="Conforme" ), "Conforme", "Non conforme" ))</f>
        <v/>
      </c>
      <c r="I234" s="206" t="str">
        <f>IF('Station de lecture 9'!$W37="","",IF(AND('Station de lecture 9'!$W37="Conforme",'Station de lecture 9'!$Y37="Conforme", 'Station de lecture 9'!$AA37="Conforme" ), "Conforme", "Non conforme" ))</f>
        <v/>
      </c>
      <c r="J234" s="206" t="str">
        <f>IF('Station de lecture 9'!$W63="","", IF(AND( COUNTIF('Station de lecture 9'!$F63 :'Station de lecture 9'!$V63,"non" )=0,'Station de lecture 9'!$W63="Conforme", 'Station de lecture 9'!$X63="Conforme", 'Station de lecture 9'!$Y64="Conforme"),"Conforme","Non conforme"))</f>
        <v/>
      </c>
    </row>
    <row r="235" spans="1:10" s="187" customFormat="1" ht="39" customHeight="1">
      <c r="A235" s="437"/>
      <c r="B235" s="207" t="s">
        <v>57</v>
      </c>
      <c r="C235" s="439"/>
      <c r="D235" s="208" t="str">
        <f>IF('Station de lecture 9'!$I12="","",'Station de lecture 9'!$I12)</f>
        <v/>
      </c>
      <c r="E235" s="208" t="str">
        <f>IF('Station de lecture 9'!$N12="","",'Station de lecture 9'!$N12)</f>
        <v/>
      </c>
      <c r="F235" s="208" t="str">
        <f>IF('Station de lecture 9'!$S12="","",'Station de lecture 9'!$S12)</f>
        <v/>
      </c>
      <c r="G235" s="208" t="str">
        <f>IF('Station de lecture 9'!$X12="","",'Station de lecture 9'!$X12)</f>
        <v/>
      </c>
      <c r="H235" s="209" t="str">
        <f>IF('Station de lecture 9'!$J38="","",IF(AND('Station de lecture 9'!$J38="Conforme",'Station de lecture 9'!$L38="Conforme", 'Station de lecture 9'!$N38="Conforme" ), "Conforme", "Non conforme" ))</f>
        <v/>
      </c>
      <c r="I235" s="209" t="str">
        <f>IF('Station de lecture 9'!$W38="","",IF(AND('Station de lecture 9'!$W38="Conforme",'Station de lecture 9'!$Y38="Conforme", 'Station de lecture 9'!$AA38="Conforme" ), "Conforme", "Non conforme" ))</f>
        <v/>
      </c>
      <c r="J235" s="209" t="str">
        <f>IF('Station de lecture 9'!$W65="","", IF(AND( COUNTIF('Station de lecture 9'!$F65 :'Station de lecture 9'!$V65,"non" )=0,'Station de lecture 9'!$W65="Conforme", 'Station de lecture 9'!$X65="Conforme", 'Station de lecture 9'!$Y64="Conforme"),"Conforme","Non conforme"))</f>
        <v/>
      </c>
    </row>
    <row r="236" spans="1:10" s="187" customFormat="1" ht="39" customHeight="1">
      <c r="A236" s="437" t="s">
        <v>221</v>
      </c>
      <c r="B236" s="210" t="s">
        <v>76</v>
      </c>
      <c r="C236" s="438" t="s">
        <v>221</v>
      </c>
      <c r="D236" s="205" t="str">
        <f>IF('Station de lecture 9'!$I13="","",'Station de lecture 9'!$I13)</f>
        <v/>
      </c>
      <c r="E236" s="205" t="str">
        <f>IF('Station de lecture 9'!$N13="","",'Station de lecture 9'!$N13)</f>
        <v/>
      </c>
      <c r="F236" s="205" t="str">
        <f>IF('Station de lecture 9'!$S13="","",'Station de lecture 9'!$S13)</f>
        <v/>
      </c>
      <c r="G236" s="205" t="str">
        <f>IF('Station de lecture 9'!$X13="","",'Station de lecture 9'!$X13)</f>
        <v/>
      </c>
      <c r="H236" s="206" t="str">
        <f>IF('Station de lecture 9'!$J39="","",IF(AND('Station de lecture 9'!$J39="Conforme",'Station de lecture 9'!$L39="Conforme", 'Station de lecture 9'!$N39="Conforme" ), "Conforme", "Non conforme" ))</f>
        <v/>
      </c>
      <c r="I236" s="206" t="str">
        <f>IF('Station de lecture 9'!$W39="","",IF(AND('Station de lecture 9'!$W39="Conforme",'Station de lecture 9'!$Y39="Conforme", 'Station de lecture 9'!$AA39="Conforme" ), "Conforme", "Non conforme" ))</f>
        <v/>
      </c>
      <c r="J236" s="206" t="str">
        <f>IF('Station de lecture 9'!$W67="","", IF(AND( COUNTIF('Station de lecture 9'!$F67 :'Station de lecture 9'!$V67,"non" )=0,'Station de lecture 9'!$W67="Conforme", 'Station de lecture 9'!$X67="Conforme", 'Station de lecture 9'!$Y68="Conforme"),"Conforme","Non conforme"))</f>
        <v/>
      </c>
    </row>
    <row r="237" spans="1:10" s="187" customFormat="1" ht="39" customHeight="1">
      <c r="A237" s="437"/>
      <c r="B237" s="207" t="s">
        <v>57</v>
      </c>
      <c r="C237" s="439"/>
      <c r="D237" s="208" t="str">
        <f>IF('Station de lecture 9'!$I14="","",'Station de lecture 9'!$I14)</f>
        <v/>
      </c>
      <c r="E237" s="208" t="str">
        <f>IF('Station de lecture 9'!$N14="","",'Station de lecture 9'!$N14)</f>
        <v/>
      </c>
      <c r="F237" s="208" t="str">
        <f>IF('Station de lecture 9'!$S14="","",'Station de lecture 9'!$S14)</f>
        <v/>
      </c>
      <c r="G237" s="208" t="str">
        <f>IF('Station de lecture 9'!$X14="","",'Station de lecture 9'!$X14)</f>
        <v/>
      </c>
      <c r="H237" s="209" t="str">
        <f>IF('Station de lecture 9'!$J40="","",IF(AND('Station de lecture 9'!$J40="Conforme",'Station de lecture 9'!$L40="Conforme", 'Station de lecture 9'!$N40="Conforme" ), "Conforme", "Non conforme" ))</f>
        <v/>
      </c>
      <c r="I237" s="209" t="str">
        <f>IF('Station de lecture 9'!$W40="","",IF(AND('Station de lecture 9'!$W40="Conforme",'Station de lecture 9'!$Y40="Conforme", 'Station de lecture 9'!$AA40="Conforme" ), "Conforme", "Non conforme" ))</f>
        <v/>
      </c>
      <c r="J237" s="209" t="str">
        <f>IF('Station de lecture 9'!$W69="","", IF(AND( COUNTIF('Station de lecture 9'!$F69 :'Station de lecture 9'!$V69,"non" )=0,'Station de lecture 9'!$W69="Conforme", 'Station de lecture 9'!$X69="Conforme", 'Station de lecture 9'!$Y68="Conforme"),"Conforme","Non conforme"))</f>
        <v/>
      </c>
    </row>
    <row r="238" spans="1:10" s="187" customFormat="1" ht="39" customHeight="1">
      <c r="A238" s="437" t="s">
        <v>221</v>
      </c>
      <c r="B238" s="211" t="s">
        <v>76</v>
      </c>
      <c r="C238" s="438" t="s">
        <v>221</v>
      </c>
      <c r="D238" s="205" t="str">
        <f>IF('Station de lecture 9'!$I15="","",'Station de lecture 9'!$I15)</f>
        <v/>
      </c>
      <c r="E238" s="205" t="str">
        <f>IF('Station de lecture 9'!$N15="","",'Station de lecture 9'!$N15)</f>
        <v/>
      </c>
      <c r="F238" s="205" t="str">
        <f>IF('Station de lecture 9'!$S15="","",'Station de lecture 9'!$S15)</f>
        <v/>
      </c>
      <c r="G238" s="205" t="str">
        <f>IF('Station de lecture 9'!$X15="","",'Station de lecture 9'!$X15)</f>
        <v/>
      </c>
      <c r="H238" s="206" t="str">
        <f>IF('Station de lecture 9'!$J41="","",IF(AND('Station de lecture 9'!$J41="Conforme",'Station de lecture 9'!$L41="Conforme", 'Station de lecture 9'!$N41="Conforme" ), "Conforme", "Non conforme" ))</f>
        <v/>
      </c>
      <c r="I238" s="206" t="str">
        <f>IF('Station de lecture 9'!$W41="","",IF(AND('Station de lecture 9'!$W41="Conforme",'Station de lecture 9'!$Y41="Conforme", 'Station de lecture 9'!$AA41="Conforme" ), "Conforme", "Non conforme" ))</f>
        <v/>
      </c>
      <c r="J238" s="206" t="str">
        <f>IF('Station de lecture 9'!$W71="","", IF(AND( COUNTIF('Station de lecture 9'!$F71 :'Station de lecture 9'!$V71,"non" )=0,'Station de lecture 9'!$W71="Conforme", 'Station de lecture 9'!$X71="Conforme", 'Station de lecture 9'!$Y72="Conforme"),"Conforme","Non conforme"))</f>
        <v/>
      </c>
    </row>
    <row r="239" spans="1:10" s="187" customFormat="1" ht="39" customHeight="1">
      <c r="A239" s="437"/>
      <c r="B239" s="214" t="s">
        <v>57</v>
      </c>
      <c r="C239" s="439"/>
      <c r="D239" s="208" t="str">
        <f>IF('Station de lecture 9'!$I16="","",'Station de lecture 9'!$I16)</f>
        <v/>
      </c>
      <c r="E239" s="208" t="str">
        <f>IF('Station de lecture 9'!$N16="","",'Station de lecture 9'!$N16)</f>
        <v/>
      </c>
      <c r="F239" s="208" t="str">
        <f>IF('Station de lecture 9'!$S16="","",'Station de lecture 9'!$S16)</f>
        <v/>
      </c>
      <c r="G239" s="208" t="str">
        <f>IF('Station de lecture 9'!$X16="","",'Station de lecture 9'!$X16)</f>
        <v/>
      </c>
      <c r="H239" s="209" t="str">
        <f>IF('Station de lecture 9'!$J42="","",IF(AND('Station de lecture 9'!$J42="Conforme",'Station de lecture 9'!$L42="Conforme", 'Station de lecture 9'!$N42="Conforme" ), "Conforme", "Non conforme" ))</f>
        <v/>
      </c>
      <c r="I239" s="209" t="str">
        <f>IF('Station de lecture 9'!$W42="","",IF(AND('Station de lecture 9'!$W42="Conforme",'Station de lecture 9'!$Y42="Conforme", 'Station de lecture 9'!$AA42="Conforme" ), "Conforme", "Non conforme" ))</f>
        <v/>
      </c>
      <c r="J239" s="209" t="str">
        <f>IF('Station de lecture 9'!$W73="","", IF(AND( COUNTIF('Station de lecture 9'!$F73 :'Station de lecture 9'!$V73,"non" )=0,'Station de lecture 9'!$W73="Conforme", 'Station de lecture 9'!$X73="Conforme", 'Station de lecture 9'!$Y72="Conforme"),"Conforme","Non conforme"))</f>
        <v/>
      </c>
    </row>
    <row r="240" spans="1:10" s="187" customFormat="1" ht="39" customHeight="1">
      <c r="A240" s="437" t="s">
        <v>221</v>
      </c>
      <c r="B240" s="211" t="s">
        <v>76</v>
      </c>
      <c r="C240" s="438" t="s">
        <v>221</v>
      </c>
      <c r="D240" s="205" t="str">
        <f>IF('Station de lecture 9'!$I17="","",'Station de lecture 9'!$I17)</f>
        <v/>
      </c>
      <c r="E240" s="205" t="str">
        <f>IF('Station de lecture 9'!$N17="","",'Station de lecture 9'!$N17)</f>
        <v/>
      </c>
      <c r="F240" s="205" t="str">
        <f>IF('Station de lecture 9'!$S17="","",'Station de lecture 9'!$S17)</f>
        <v/>
      </c>
      <c r="G240" s="205" t="str">
        <f>IF('Station de lecture 9'!$X17="","",'Station de lecture 9'!$X17)</f>
        <v/>
      </c>
      <c r="H240" s="206" t="str">
        <f>IF('Station de lecture 9'!$J43="","",IF(AND('Station de lecture 9'!$J43="Conforme",'Station de lecture 9'!$L43="Conforme", 'Station de lecture 9'!$N43="Conforme" ), "Conforme", "Non conforme" ))</f>
        <v/>
      </c>
      <c r="I240" s="206" t="str">
        <f>IF('Station de lecture 9'!$W43="","",IF(AND('Station de lecture 9'!$W43="Conforme",'Station de lecture 9'!$Y43="Conforme", 'Station de lecture 9'!$AA43="Conforme" ), "Conforme", "Non conforme" ))</f>
        <v/>
      </c>
      <c r="J240" s="206" t="str">
        <f>IF('Station de lecture 9'!$W75="","", IF(AND( COUNTIF('Station de lecture 9'!$F75 :'Station de lecture 9'!$V75,"non" )=0,'Station de lecture 9'!$W75="Conforme", 'Station de lecture 9'!$X75="Conforme", 'Station de lecture 9'!$Y76="Conforme"),"Conforme","Non conforme"))</f>
        <v/>
      </c>
    </row>
    <row r="241" spans="1:10" s="187" customFormat="1" ht="39" customHeight="1">
      <c r="A241" s="437"/>
      <c r="B241" s="214" t="s">
        <v>57</v>
      </c>
      <c r="C241" s="439"/>
      <c r="D241" s="208" t="str">
        <f>IF('Station de lecture 9'!$I18="","",'Station de lecture 9'!$I18)</f>
        <v/>
      </c>
      <c r="E241" s="208" t="str">
        <f>IF('Station de lecture 9'!$N18="","",'Station de lecture 9'!$N18)</f>
        <v/>
      </c>
      <c r="F241" s="208" t="str">
        <f>IF('Station de lecture 9'!$S18="","",'Station de lecture 9'!$S18)</f>
        <v/>
      </c>
      <c r="G241" s="208" t="str">
        <f>IF('Station de lecture 9'!$X18="","",'Station de lecture 9'!$X18)</f>
        <v/>
      </c>
      <c r="H241" s="209" t="str">
        <f>IF('Station de lecture 9'!$J44="","",IF(AND('Station de lecture 9'!$J44="Conforme",'Station de lecture 9'!$L44="Conforme", 'Station de lecture 9'!$N44="Conforme" ), "Conforme", "Non conforme" ))</f>
        <v/>
      </c>
      <c r="I241" s="209" t="str">
        <f>IF('Station de lecture 9'!$W44="","",IF(AND('Station de lecture 9'!$W44="Conforme",'Station de lecture 9'!$Y44="Conforme", 'Station de lecture 9'!$AA44="Conforme" ), "Conforme", "Non conforme" ))</f>
        <v/>
      </c>
      <c r="J241" s="209" t="str">
        <f>IF('Station de lecture 9'!$W77="","", IF(AND( COUNTIF('Station de lecture 9'!$F77 :'Station de lecture 9'!$V77,"non" )=0,'Station de lecture 9'!$W77="Conforme", 'Station de lecture 9'!$X77="Conforme", 'Station de lecture 9'!$Y76="Conforme"),"Conforme","Non conforme"))</f>
        <v/>
      </c>
    </row>
    <row r="242" spans="1:10" s="187" customFormat="1" ht="39" customHeight="1">
      <c r="A242" s="437" t="s">
        <v>221</v>
      </c>
      <c r="B242" s="211" t="s">
        <v>76</v>
      </c>
      <c r="C242" s="438" t="s">
        <v>221</v>
      </c>
      <c r="D242" s="205" t="str">
        <f>IF('Station de lecture 9'!$I19="","",'Station de lecture 9'!$I19)</f>
        <v/>
      </c>
      <c r="E242" s="205" t="str">
        <f>IF('Station de lecture 9'!$N19="","",'Station de lecture 9'!$N19)</f>
        <v/>
      </c>
      <c r="F242" s="205" t="str">
        <f>IF('Station de lecture 9'!$S19="","",'Station de lecture 9'!$S19)</f>
        <v/>
      </c>
      <c r="G242" s="205" t="str">
        <f>IF('Station de lecture 9'!$X19="","",'Station de lecture 9'!$X19)</f>
        <v/>
      </c>
      <c r="H242" s="206" t="str">
        <f>IF('Station de lecture 9'!$J45="","",IF(AND('Station de lecture 9'!$J45="Conforme",'Station de lecture 9'!$L45="Conforme", 'Station de lecture 9'!$N45="Conforme" ), "Conforme", "Non conforme" ))</f>
        <v/>
      </c>
      <c r="I242" s="206" t="str">
        <f>IF('Station de lecture 9'!$W45="","",IF(AND('Station de lecture 9'!$W45="Conforme",'Station de lecture 9'!$Y45="Conforme", 'Station de lecture 9'!$AA45="Conforme" ), "Conforme", "Non conforme" ))</f>
        <v/>
      </c>
      <c r="J242" s="206" t="str">
        <f>IF('Station de lecture 9'!$W79="","", IF(AND( COUNTIF('Station de lecture 9'!$F79 :'Station de lecture 9'!$V79,"non" )=0,'Station de lecture 9'!$W79="Conforme", 'Station de lecture 9'!$X79="Conforme", 'Station de lecture 9'!$Y80="Conforme"),"Conforme","Non conforme"))</f>
        <v/>
      </c>
    </row>
    <row r="243" spans="1:10" s="187" customFormat="1" ht="39" customHeight="1">
      <c r="A243" s="437"/>
      <c r="B243" s="214" t="s">
        <v>57</v>
      </c>
      <c r="C243" s="439"/>
      <c r="D243" s="208" t="str">
        <f>IF('Station de lecture 9'!$I20="","",'Station de lecture 9'!$I20)</f>
        <v/>
      </c>
      <c r="E243" s="208" t="str">
        <f>IF('Station de lecture 9'!$N20="","",'Station de lecture 9'!$N20)</f>
        <v/>
      </c>
      <c r="F243" s="208" t="str">
        <f>IF('Station de lecture 9'!$S20="","",'Station de lecture 9'!$S20)</f>
        <v/>
      </c>
      <c r="G243" s="208" t="str">
        <f>IF('Station de lecture 9'!$X20="","",'Station de lecture 9'!$X20)</f>
        <v/>
      </c>
      <c r="H243" s="209" t="str">
        <f>IF('Station de lecture 9'!$J46="","",IF(AND('Station de lecture 9'!$J46="Conforme",'Station de lecture 9'!$L46="Conforme", 'Station de lecture 9'!$N46="Conforme" ), "Conforme", "Non conforme" ))</f>
        <v/>
      </c>
      <c r="I243" s="209" t="str">
        <f>IF('Station de lecture 9'!$W46="","",IF(AND('Station de lecture 9'!$W46="Conforme",'Station de lecture 9'!$Y46="Conforme", 'Station de lecture 9'!$AA46="Conforme" ), "Conforme", "Non conforme" ))</f>
        <v/>
      </c>
      <c r="J243" s="209" t="str">
        <f>IF('Station de lecture 9'!$W81="","", IF(AND( COUNTIF('Station de lecture 9'!$F81 :'Station de lecture 9'!$V81,"non" )=0,'Station de lecture 9'!$W81="Conforme", 'Station de lecture 9'!$X81="Conforme", 'Station de lecture 9'!$Y80="Conforme"),"Conforme","Non conforme"))</f>
        <v/>
      </c>
    </row>
    <row r="244" spans="1:10" s="187" customFormat="1" ht="39" customHeight="1">
      <c r="A244" s="437" t="s">
        <v>221</v>
      </c>
      <c r="B244" s="211" t="s">
        <v>76</v>
      </c>
      <c r="C244" s="438" t="s">
        <v>221</v>
      </c>
      <c r="D244" s="205" t="str">
        <f>IF('Station de lecture 9'!$I21="","",'Station de lecture 9'!$I21)</f>
        <v/>
      </c>
      <c r="E244" s="205" t="str">
        <f>IF('Station de lecture 9'!$N21="","",'Station de lecture 9'!$N21)</f>
        <v/>
      </c>
      <c r="F244" s="205" t="str">
        <f>IF('Station de lecture 9'!$S21="","",'Station de lecture 9'!$S21)</f>
        <v/>
      </c>
      <c r="G244" s="205" t="str">
        <f>IF('Station de lecture 9'!$X21="","",'Station de lecture 9'!$X21)</f>
        <v/>
      </c>
      <c r="H244" s="206" t="str">
        <f>IF('Station de lecture 9'!$J47="","",IF(AND('Station de lecture 9'!$J47="Conforme",'Station de lecture 9'!$L47="Conforme", 'Station de lecture 9'!$N47="Conforme" ), "Conforme", "Non conforme" ))</f>
        <v/>
      </c>
      <c r="I244" s="206" t="str">
        <f>IF('Station de lecture 9'!$W47="","",IF(AND('Station de lecture 9'!$W47="Conforme",'Station de lecture 9'!$Y47="Conforme", 'Station de lecture 9'!$AA47="Conforme" ), "Conforme", "Non conforme" ))</f>
        <v/>
      </c>
      <c r="J244" s="206" t="str">
        <f>IF('Station de lecture 9'!$W83="","", IF(AND( COUNTIF('Station de lecture 9'!$F83 :'Station de lecture 9'!$V83,"non" )=0,'Station de lecture 9'!$W83="Conforme", 'Station de lecture 9'!$X83="Conforme", 'Station de lecture 9'!$Y84="Conforme"),"Conforme","Non conforme"))</f>
        <v/>
      </c>
    </row>
    <row r="245" spans="1:10" s="187" customFormat="1" ht="39" customHeight="1">
      <c r="A245" s="437"/>
      <c r="B245" s="214" t="s">
        <v>57</v>
      </c>
      <c r="C245" s="439"/>
      <c r="D245" s="208" t="str">
        <f>IF('Station de lecture 9'!$I22="","",'Station de lecture 9'!$I22)</f>
        <v/>
      </c>
      <c r="E245" s="208" t="str">
        <f>IF('Station de lecture 9'!$N22="","",'Station de lecture 9'!$N22)</f>
        <v/>
      </c>
      <c r="F245" s="208" t="str">
        <f>IF('Station de lecture 9'!$S22="","",'Station de lecture 9'!$S22)</f>
        <v/>
      </c>
      <c r="G245" s="208" t="str">
        <f>IF('Station de lecture 9'!$X22="","",'Station de lecture 9'!$X22)</f>
        <v/>
      </c>
      <c r="H245" s="209" t="str">
        <f>IF('Station de lecture 9'!$J48="","",IF(AND('Station de lecture 9'!$J48="Conforme",'Station de lecture 9'!$L48="Conforme", 'Station de lecture 9'!$N48="Conforme" ), "Conforme", "Non conforme" ))</f>
        <v/>
      </c>
      <c r="I245" s="209" t="str">
        <f>IF('Station de lecture 9'!$W48="","",IF(AND('Station de lecture 9'!$W48="Conforme",'Station de lecture 9'!$Y48="Conforme", 'Station de lecture 9'!$AA48="Conforme" ), "Conforme", "Non conforme" ))</f>
        <v/>
      </c>
      <c r="J245" s="209" t="str">
        <f>IF('Station de lecture 9'!$W85="","", IF(AND( COUNTIF('Station de lecture 9'!$F85 :'Station de lecture 9'!$V85,"non" )=0,'Station de lecture 9'!$W85="Conforme", 'Station de lecture 9'!$X85="Conforme", 'Station de lecture 9'!$Y84="Conforme"),"Conforme","Non conforme"))</f>
        <v/>
      </c>
    </row>
    <row r="246" spans="1:10" s="187" customFormat="1" ht="39" customHeight="1">
      <c r="A246" s="437" t="s">
        <v>221</v>
      </c>
      <c r="B246" s="210" t="s">
        <v>76</v>
      </c>
      <c r="C246" s="438" t="s">
        <v>221</v>
      </c>
      <c r="D246" s="205" t="str">
        <f>IF('Station de lecture 9'!$I23="","",'Station de lecture 9'!$I23)</f>
        <v/>
      </c>
      <c r="E246" s="205" t="str">
        <f>IF('Station de lecture 9'!$N23="","",'Station de lecture 9'!$N23)</f>
        <v/>
      </c>
      <c r="F246" s="205" t="str">
        <f>IF('Station de lecture 9'!$S23="","",'Station de lecture 9'!$S23)</f>
        <v/>
      </c>
      <c r="G246" s="205" t="str">
        <f>IF('Station de lecture 9'!$X23="","",'Station de lecture 9'!$X23)</f>
        <v/>
      </c>
      <c r="H246" s="206" t="str">
        <f>IF('Station de lecture 9'!$J49="","",IF(AND('Station de lecture 9'!$J49="Conforme",'Station de lecture 9'!$L49="Conforme", 'Station de lecture 9'!$N49="Conforme" ), "Conforme", "Non conforme" ))</f>
        <v/>
      </c>
      <c r="I246" s="206" t="str">
        <f>IF('Station de lecture 9'!$W49="","",IF(AND('Station de lecture 9'!$W49="Conforme",'Station de lecture 9'!$Y49="Conforme", 'Station de lecture 9'!$AA49="Conforme" ), "Conforme", "Non conforme" ))</f>
        <v/>
      </c>
      <c r="J246" s="206" t="str">
        <f>IF('Station de lecture 9'!$W87="","", IF(AND( COUNTIF('Station de lecture 9'!$F87 :'Station de lecture 9'!$V87,"non" )=0,'Station de lecture 9'!$W87="Conforme", 'Station de lecture 9'!$X87="Conforme", 'Station de lecture 9'!$Y88="Conforme"),"Conforme","Non conforme"))</f>
        <v/>
      </c>
    </row>
    <row r="247" spans="1:10" s="187" customFormat="1" ht="39" customHeight="1">
      <c r="A247" s="437"/>
      <c r="B247" s="207" t="s">
        <v>57</v>
      </c>
      <c r="C247" s="439"/>
      <c r="D247" s="208" t="str">
        <f>IF('Station de lecture 9'!$I24="","",'Station de lecture 9'!$I24)</f>
        <v/>
      </c>
      <c r="E247" s="208" t="str">
        <f>IF('Station de lecture 9'!$N24="","",'Station de lecture 9'!$N24)</f>
        <v/>
      </c>
      <c r="F247" s="208" t="str">
        <f>IF('Station de lecture 9'!$S24="","",'Station de lecture 9'!$S24)</f>
        <v/>
      </c>
      <c r="G247" s="208" t="str">
        <f>IF('Station de lecture 9'!$X24="","",'Station de lecture 9'!$X24)</f>
        <v/>
      </c>
      <c r="H247" s="209" t="str">
        <f>IF('Station de lecture 9'!$J50="","",IF(AND('Station de lecture 9'!$J50="Conforme",'Station de lecture 9'!$L50="Conforme", 'Station de lecture 9'!$N50="Conforme" ), "Conforme", "Non conforme" ))</f>
        <v/>
      </c>
      <c r="I247" s="209" t="str">
        <f>IF('Station de lecture 9'!$W50="","",IF(AND('Station de lecture 9'!$W50="Conforme",'Station de lecture 9'!$Y50="Conforme", 'Station de lecture 9'!$AA50="Conforme" ), "Conforme", "Non conforme" ))</f>
        <v/>
      </c>
      <c r="J247" s="209" t="str">
        <f>IF('Station de lecture 9'!$W89="","", IF(AND( COUNTIF('Station de lecture 9'!$F89 :'Station de lecture 9'!$V89,"non" )=0,'Station de lecture 9'!$W89="Conforme", 'Station de lecture 9'!$X89="Conforme", 'Station de lecture 9'!$Y88="Conforme"),"Conforme","Non conforme"))</f>
        <v/>
      </c>
    </row>
    <row r="248" spans="1:10" s="187" customFormat="1" ht="39" customHeight="1">
      <c r="A248" s="437" t="s">
        <v>221</v>
      </c>
      <c r="B248" s="210" t="s">
        <v>76</v>
      </c>
      <c r="C248" s="438" t="s">
        <v>221</v>
      </c>
      <c r="D248" s="205" t="str">
        <f>IF('Station de lecture 9'!$I25="","",'Station de lecture 9'!$I25)</f>
        <v/>
      </c>
      <c r="E248" s="205" t="str">
        <f>IF('Station de lecture 9'!$N25="","",'Station de lecture 9'!$N25)</f>
        <v/>
      </c>
      <c r="F248" s="205" t="str">
        <f>IF('Station de lecture 9'!$S25="","",'Station de lecture 9'!$S25)</f>
        <v/>
      </c>
      <c r="G248" s="205" t="str">
        <f>IF('Station de lecture 9'!$X25="","",'Station de lecture 9'!$X25)</f>
        <v/>
      </c>
      <c r="H248" s="206" t="str">
        <f>IF('Station de lecture 9'!$J51="","",IF(AND('Station de lecture 9'!$J51="Conforme",'Station de lecture 9'!$L51="Conforme", 'Station de lecture 9'!$N51="Conforme" ), "Conforme", "Non conforme" ))</f>
        <v/>
      </c>
      <c r="I248" s="206" t="str">
        <f>IF('Station de lecture 9'!$W51="","",IF(AND('Station de lecture 9'!$W51="Conforme",'Station de lecture 9'!$Y51="Conforme", 'Station de lecture 9'!$AA51="Conforme" ), "Conforme", "Non conforme" ))</f>
        <v/>
      </c>
      <c r="J248" s="206" t="str">
        <f>IF('Station de lecture 9'!$W91="","", IF(AND( COUNTIF('Station de lecture 9'!$F91 :'Station de lecture 9'!$V91,"non" )=0,'Station de lecture 9'!$W91="Conforme", 'Station de lecture 9'!$X91="Conforme", 'Station de lecture 9'!$Y92="Conforme"),"Conforme","Non conforme"))</f>
        <v/>
      </c>
    </row>
    <row r="249" spans="1:10" s="187" customFormat="1" ht="39" customHeight="1">
      <c r="A249" s="437"/>
      <c r="B249" s="207" t="s">
        <v>57</v>
      </c>
      <c r="C249" s="439"/>
      <c r="D249" s="208" t="str">
        <f>IF('Station de lecture 9'!$I26="","",'Station de lecture 9'!$I26)</f>
        <v/>
      </c>
      <c r="E249" s="208" t="str">
        <f>IF('Station de lecture 9'!$N26="","",'Station de lecture 9'!$N26)</f>
        <v/>
      </c>
      <c r="F249" s="208" t="str">
        <f>IF('Station de lecture 9'!$S26="","",'Station de lecture 9'!$S26)</f>
        <v/>
      </c>
      <c r="G249" s="208" t="str">
        <f>IF('Station de lecture 9'!$X26="","",'Station de lecture 9'!$X26)</f>
        <v/>
      </c>
      <c r="H249" s="209" t="str">
        <f>IF('Station de lecture 9'!$J52="","",IF(AND('Station de lecture 9'!$J52="Conforme",'Station de lecture 9'!$L52="Conforme", 'Station de lecture 9'!$N52="Conforme" ), "Conforme", "Non conforme" ))</f>
        <v/>
      </c>
      <c r="I249" s="209" t="str">
        <f>IF('Station de lecture 9'!$W52="","",IF(AND('Station de lecture 9'!$W52="Conforme",'Station de lecture 9'!$Y52="Conforme", 'Station de lecture 9'!$AA52="Conforme" ), "Conforme", "Non conforme" ))</f>
        <v/>
      </c>
      <c r="J249" s="209" t="str">
        <f>IF('Station de lecture 9'!$W93="","", IF(AND( COUNTIF('Station de lecture 9'!$F93 :'Station de lecture 9'!$V93,"non" )=0,'Station de lecture 9'!$W93="Conforme", 'Station de lecture 9'!$X93="Conforme", 'Station de lecture 9'!$Y92="Conforme"),"Conforme","Non conforme"))</f>
        <v/>
      </c>
    </row>
    <row r="250" spans="1:10" s="187" customFormat="1" ht="39" customHeight="1">
      <c r="A250" s="437" t="s">
        <v>221</v>
      </c>
      <c r="B250" s="211" t="s">
        <v>76</v>
      </c>
      <c r="C250" s="438" t="s">
        <v>221</v>
      </c>
      <c r="D250" s="205" t="str">
        <f>IF('Station de lecture 9'!$I27="","",'Station de lecture 9'!$I27)</f>
        <v/>
      </c>
      <c r="E250" s="205" t="str">
        <f>IF('Station de lecture 9'!$N27="","",'Station de lecture 9'!$N27)</f>
        <v/>
      </c>
      <c r="F250" s="205" t="str">
        <f>IF('Station de lecture 9'!$S27="","",'Station de lecture 9'!$S27)</f>
        <v/>
      </c>
      <c r="G250" s="205" t="str">
        <f>IF('Station de lecture 9'!$X27="","",'Station de lecture 9'!$X27)</f>
        <v/>
      </c>
      <c r="H250" s="206" t="str">
        <f>IF('Station de lecture 9'!$J53="","",IF(AND('Station de lecture 9'!$J53="Conforme",'Station de lecture 9'!$L53="Conforme", 'Station de lecture 9'!$N53="Conforme" ), "Conforme", "Non conforme" ))</f>
        <v/>
      </c>
      <c r="I250" s="206" t="str">
        <f>IF('Station de lecture 9'!$W53="","",IF(AND('Station de lecture 9'!$W53="Conforme",'Station de lecture 9'!$Y53="Conforme", 'Station de lecture 9'!$AA53="Conforme" ), "Conforme", "Non conforme" ))</f>
        <v/>
      </c>
      <c r="J250" s="206" t="str">
        <f>IF('Station de lecture 9'!$W95="","", IF(AND( COUNTIF('Station de lecture 9'!$F95 :'Station de lecture 9'!$V95,"non" )=0,'Station de lecture 9'!$W95="Conforme", 'Station de lecture 9'!$X95="Conforme", 'Station de lecture 9'!$Y96="Conforme"),"Conforme","Non conforme"))</f>
        <v/>
      </c>
    </row>
    <row r="251" spans="1:10" s="187" customFormat="1" ht="39" customHeight="1">
      <c r="A251" s="437"/>
      <c r="B251" s="214" t="s">
        <v>57</v>
      </c>
      <c r="C251" s="439"/>
      <c r="D251" s="208" t="str">
        <f>IF('Station de lecture 9'!$I28="","",'Station de lecture 9'!$I28)</f>
        <v/>
      </c>
      <c r="E251" s="208" t="str">
        <f>IF('Station de lecture 9'!$N28="","",'Station de lecture 9'!$N28)</f>
        <v/>
      </c>
      <c r="F251" s="208" t="str">
        <f>IF('Station de lecture 9'!$S28="","",'Station de lecture 9'!$S28)</f>
        <v/>
      </c>
      <c r="G251" s="208" t="str">
        <f>IF('Station de lecture 9'!$X28="","",'Station de lecture 9'!$X28)</f>
        <v/>
      </c>
      <c r="H251" s="209" t="str">
        <f>IF('Station de lecture 9'!$J54="","",IF(AND('Station de lecture 9'!$J54="Conforme",'Station de lecture 9'!$L54="Conforme", 'Station de lecture 9'!$N54="Conforme" ), "Conforme", "Non conforme" ))</f>
        <v/>
      </c>
      <c r="I251" s="209" t="str">
        <f>IF('Station de lecture 9'!$W54="","",IF(AND('Station de lecture 9'!$W54="Conforme",'Station de lecture 9'!$Y54="Conforme", 'Station de lecture 9'!$AA54="Conforme" ), "Conforme", "Non conforme" ))</f>
        <v/>
      </c>
      <c r="J251" s="209" t="str">
        <f>IF('Station de lecture 9'!$W97="","", IF(AND( COUNTIF('Station de lecture 9'!$F97 :'Station de lecture 9'!$V97,"non" )=0,'Station de lecture 9'!$W97="Conforme", 'Station de lecture 9'!$X97="Conforme", 'Station de lecture 9'!$Y96="Conforme"),"Conforme","Non conforme"))</f>
        <v/>
      </c>
    </row>
    <row r="252" spans="1:10" s="187" customFormat="1" ht="39" customHeight="1">
      <c r="A252" s="437" t="s">
        <v>221</v>
      </c>
      <c r="B252" s="210" t="s">
        <v>76</v>
      </c>
      <c r="C252" s="438" t="s">
        <v>221</v>
      </c>
      <c r="D252" s="205" t="str">
        <f>IF('Station de lecture 9'!$I29="","",'Station de lecture 9'!$I29)</f>
        <v/>
      </c>
      <c r="E252" s="205" t="str">
        <f>IF('Station de lecture 9'!$N29="","",'Station de lecture 9'!$N29)</f>
        <v/>
      </c>
      <c r="F252" s="205" t="str">
        <f>IF('Station de lecture 9'!$S29="","",'Station de lecture 9'!$S29)</f>
        <v/>
      </c>
      <c r="G252" s="205" t="str">
        <f>IF('Station de lecture 9'!$X29="","",'Station de lecture 9'!$X29)</f>
        <v/>
      </c>
      <c r="H252" s="206" t="str">
        <f>IF('Station de lecture 9'!$J55="","",IF(AND('Station de lecture 9'!$J55="Conforme",'Station de lecture 9'!$L55="Conforme", 'Station de lecture 9'!$N55="Conforme" ), "Conforme", "Non conforme" ))</f>
        <v/>
      </c>
      <c r="I252" s="206" t="str">
        <f>IF('Station de lecture 9'!$W55="","",IF(AND('Station de lecture 9'!$W55="Conforme",'Station de lecture 9'!$Y55="Conforme", 'Station de lecture 9'!$AA55="Conforme" ), "Conforme", "Non conforme" ))</f>
        <v/>
      </c>
      <c r="J252" s="206" t="str">
        <f>IF('Station de lecture 9'!$W99="","", IF(AND( COUNTIF('Station de lecture 9'!$F99 :'Station de lecture 9'!$V99,"non" )=0,'Station de lecture 9'!$W99="Conforme", 'Station de lecture 9'!$X99="Conforme", 'Station de lecture 9'!$Y100="Conforme"),"Conforme","Non conforme"))</f>
        <v/>
      </c>
    </row>
    <row r="253" spans="1:10" s="187" customFormat="1" ht="39" customHeight="1">
      <c r="A253" s="437"/>
      <c r="B253" s="207" t="s">
        <v>57</v>
      </c>
      <c r="C253" s="439"/>
      <c r="D253" s="208" t="str">
        <f>IF('Station de lecture 9'!$I30="","",'Station de lecture 9'!$I30)</f>
        <v/>
      </c>
      <c r="E253" s="208" t="str">
        <f>IF('Station de lecture 9'!$N30="","",'Station de lecture 9'!$N30)</f>
        <v/>
      </c>
      <c r="F253" s="208" t="str">
        <f>IF('Station de lecture 9'!$S30="","",'Station de lecture 9'!$S30)</f>
        <v/>
      </c>
      <c r="G253" s="208" t="str">
        <f>IF('Station de lecture 9'!$X30="","",'Station de lecture 9'!$X30)</f>
        <v/>
      </c>
      <c r="H253" s="209" t="str">
        <f>IF('Station de lecture 9'!$J56="","",IF(AND('Station de lecture 9'!$J56="Conforme",'Station de lecture 9'!$L56="Conforme", 'Station de lecture 9'!$N56="Conforme" ), "Conforme", "Non conforme" ))</f>
        <v/>
      </c>
      <c r="I253" s="209" t="str">
        <f>IF('Station de lecture 9'!$W56="","",IF(AND('Station de lecture 9'!$W56="Conforme",'Station de lecture 9'!$Y56="Conforme", 'Station de lecture 9'!$AA56="Conforme" ), "Conforme", "Non conforme" ))</f>
        <v/>
      </c>
      <c r="J253" s="209" t="str">
        <f>IF('Station de lecture 9'!$W101="","", IF(AND( COUNTIF('Station de lecture 9'!$F101 :'Station de lecture 9'!$V101,"non" )=0,'Station de lecture 9'!$W101="Conforme", 'Station de lecture 9'!$X101="Conforme", 'Station de lecture 9'!$Y100="Conforme"),"Conforme","Non conforme"))</f>
        <v/>
      </c>
    </row>
    <row r="254" spans="1:10" s="187" customFormat="1" ht="39.950000000000003" customHeight="1" thickBot="1"/>
    <row r="255" spans="1:10" s="187" customFormat="1" ht="38.25" customHeight="1" thickBot="1">
      <c r="A255" s="456" t="s">
        <v>153</v>
      </c>
      <c r="B255" s="457"/>
      <c r="C255" s="457"/>
      <c r="D255" s="458"/>
    </row>
    <row r="256" spans="1:10" s="187" customFormat="1" ht="39.950000000000003" customHeight="1" thickBot="1">
      <c r="A256" s="440" t="s">
        <v>23</v>
      </c>
      <c r="B256" s="441"/>
      <c r="C256" s="454" t="s">
        <v>24</v>
      </c>
      <c r="D256" s="455"/>
    </row>
    <row r="257" spans="1:10" s="187" customFormat="1" ht="39.950000000000003" customHeight="1" thickBot="1">
      <c r="A257" s="444"/>
      <c r="B257" s="445"/>
      <c r="C257" s="189" t="s">
        <v>27</v>
      </c>
      <c r="D257" s="189" t="s">
        <v>28</v>
      </c>
    </row>
    <row r="258" spans="1:10" s="187" customFormat="1" ht="38.25" customHeight="1" thickBot="1">
      <c r="A258" s="448" t="str">
        <f>IF(Identification!G$28="","",Identification!G$28)</f>
        <v/>
      </c>
      <c r="B258" s="449"/>
      <c r="C258" s="190" t="str">
        <f>IF(Identification!G$30="","",Identification!G$30)</f>
        <v/>
      </c>
      <c r="D258" s="190" t="str">
        <f>IF(Identification!G$31="","",Identification!G$31)</f>
        <v/>
      </c>
    </row>
    <row r="259" spans="1:10" s="187" customFormat="1" ht="38.25" customHeight="1">
      <c r="A259" s="192"/>
      <c r="B259" s="193"/>
      <c r="C259" s="450" t="s">
        <v>46</v>
      </c>
      <c r="D259" s="451"/>
      <c r="E259" s="451"/>
      <c r="F259" s="451"/>
      <c r="G259" s="451"/>
      <c r="H259" s="451"/>
      <c r="I259" s="451"/>
      <c r="J259" s="452"/>
    </row>
    <row r="260" spans="1:10" s="187" customFormat="1" ht="38.25" customHeight="1">
      <c r="A260" s="196"/>
      <c r="B260" s="197"/>
      <c r="C260" s="198" t="s">
        <v>54</v>
      </c>
      <c r="D260" s="199" t="s">
        <v>101</v>
      </c>
      <c r="E260" s="200" t="s">
        <v>100</v>
      </c>
      <c r="F260" s="450" t="s">
        <v>102</v>
      </c>
      <c r="G260" s="452"/>
      <c r="H260" s="453" t="s">
        <v>137</v>
      </c>
      <c r="I260" s="453"/>
      <c r="J260" s="198" t="s">
        <v>103</v>
      </c>
    </row>
    <row r="261" spans="1:10" s="187" customFormat="1" ht="39" customHeight="1">
      <c r="A261" s="198" t="s">
        <v>45</v>
      </c>
      <c r="B261" s="198" t="s">
        <v>138</v>
      </c>
      <c r="C261" s="198"/>
      <c r="D261" s="201" t="s">
        <v>56</v>
      </c>
      <c r="E261" s="201" t="s">
        <v>58</v>
      </c>
      <c r="F261" s="202" t="s">
        <v>59</v>
      </c>
      <c r="G261" s="203" t="s">
        <v>60</v>
      </c>
      <c r="H261" s="202" t="s">
        <v>61</v>
      </c>
      <c r="I261" s="203" t="s">
        <v>62</v>
      </c>
      <c r="J261" s="201" t="s">
        <v>55</v>
      </c>
    </row>
    <row r="262" spans="1:10" s="187" customFormat="1" ht="39" customHeight="1">
      <c r="A262" s="437" t="str">
        <f>IF('Station de lecture 10'!$B$11="","",'Station de lecture 10'!$B$11)</f>
        <v/>
      </c>
      <c r="B262" s="204" t="s">
        <v>76</v>
      </c>
      <c r="C262" s="438" t="str">
        <f>IF('Station de lecture 10'!$D11="","",'Station de lecture 10'!$D11)</f>
        <v/>
      </c>
      <c r="D262" s="205" t="str">
        <f>IF('Station de lecture 10'!$I11="","",'Station de lecture 10'!$I11)</f>
        <v/>
      </c>
      <c r="E262" s="205" t="str">
        <f>IF('Station de lecture 10'!$N11="","",'Station de lecture 10'!$N11)</f>
        <v/>
      </c>
      <c r="F262" s="205"/>
      <c r="G262" s="205" t="str">
        <f>IF('Station de lecture 10'!$X11="","",'Station de lecture 10'!$X11)</f>
        <v/>
      </c>
      <c r="H262" s="206" t="str">
        <f>IF('Station de lecture 10'!$J37="","",IF(AND('Station de lecture 10'!$J37="Conforme",'Station de lecture 10'!$L37="Conforme", 'Station de lecture 10'!$N37="Conforme" ), "Conforme", "Non conforme" ))</f>
        <v/>
      </c>
      <c r="I262" s="206" t="str">
        <f>IF('Station de lecture 10'!$W37="","",IF(AND('Station de lecture 10'!$W37="Conforme",'Station de lecture 10'!$Y37="Conforme", 'Station de lecture 10'!$AA37="Conforme" ), "Conforme", "Non conforme" ))</f>
        <v/>
      </c>
      <c r="J262" s="206" t="str">
        <f>IF('Station de lecture 10'!$W$63="","", IF(AND( COUNTIF('Station de lecture 10'!$F$63 :'Station de lecture 10'!$V$63,"non" )=0,'Station de lecture 10'!$W$63="Conforme", 'Station de lecture 10'!$X$63="Conforme", 'Station de lecture 10'!$Y$64="Conforme"),"Conforme","Non conforme"))</f>
        <v/>
      </c>
    </row>
    <row r="263" spans="1:10" s="187" customFormat="1" ht="39" customHeight="1">
      <c r="A263" s="437"/>
      <c r="B263" s="207" t="s">
        <v>57</v>
      </c>
      <c r="C263" s="439"/>
      <c r="D263" s="208" t="str">
        <f>IF('Station de lecture 10'!$I12="","",'Station de lecture 10'!$I12)</f>
        <v/>
      </c>
      <c r="E263" s="208" t="str">
        <f>IF('Station de lecture 10'!$N12="","",'Station de lecture 10'!$N12)</f>
        <v/>
      </c>
      <c r="F263" s="208"/>
      <c r="G263" s="208" t="str">
        <f>IF('Station de lecture 10'!$X12="","",'Station de lecture 10'!$X12)</f>
        <v/>
      </c>
      <c r="H263" s="209" t="str">
        <f>IF('Station de lecture 10'!$J38="","",IF(AND('Station de lecture 10'!$J38="Conforme",'Station de lecture 10'!$L38="Conforme", 'Station de lecture 10'!$N38="Conforme" ), "Conforme", "Non conforme" ))</f>
        <v/>
      </c>
      <c r="I263" s="209" t="str">
        <f>IF('Station de lecture 10'!$W38="","",IF(AND('Station de lecture 10'!$W38="Conforme",'Station de lecture 10'!$Y38="Conforme", 'Station de lecture 10'!$AA38="Conforme" ), "Conforme", "Non conforme" ))</f>
        <v/>
      </c>
      <c r="J263" s="209" t="str">
        <f>IF('Station de lecture 10'!$W$65="","", IF(AND( COUNTIF('Station de lecture 10'!$F$65 :'Station de lecture 10'!$V$65,"non" )=0,'Station de lecture 10'!$W$65="Conforme", 'Station de lecture 10'!$X$65="Conforme", 'Station de lecture 10'!$Y$64="Conforme"),"Conforme","Non conforme"))</f>
        <v/>
      </c>
    </row>
    <row r="264" spans="1:10" s="187" customFormat="1" ht="39" customHeight="1">
      <c r="A264" s="437" t="str">
        <f>IF('Station de lecture 10'!$B$13="","",'Station de lecture 10'!$B$13)</f>
        <v/>
      </c>
      <c r="B264" s="210" t="s">
        <v>76</v>
      </c>
      <c r="C264" s="438" t="str">
        <f>IF('Station de lecture 10'!$D13="","",'Station de lecture 10'!$D13)</f>
        <v/>
      </c>
      <c r="D264" s="205" t="str">
        <f>IF('Station de lecture 10'!$I13="","",'Station de lecture 10'!$I13)</f>
        <v/>
      </c>
      <c r="E264" s="205" t="str">
        <f>IF('Station de lecture 10'!$N13="","",'Station de lecture 10'!$N13)</f>
        <v/>
      </c>
      <c r="F264" s="205" t="str">
        <f>IF('Station de lecture 10'!$S13="","",'Station de lecture 10'!$S13)</f>
        <v/>
      </c>
      <c r="G264" s="205" t="str">
        <f>IF('Station de lecture 10'!$X13="","",'Station de lecture 10'!$X13)</f>
        <v/>
      </c>
      <c r="H264" s="206" t="str">
        <f>IF('Station de lecture 10'!$J39="","",IF(AND('Station de lecture 10'!$J39="Conforme",'Station de lecture 10'!$L39="Conforme", 'Station de lecture 10'!$N39="Conforme" ), "Conforme", "Non conforme" ))</f>
        <v/>
      </c>
      <c r="I264" s="206" t="str">
        <f>IF('Station de lecture 10'!$W39="","",IF(AND('Station de lecture 10'!$W39="Conforme",'Station de lecture 10'!$Y39="Conforme", 'Station de lecture 10'!$AA39="Conforme" ), "Conforme", "Non conforme" ))</f>
        <v/>
      </c>
      <c r="J264" s="206" t="str">
        <f>IF('Station de lecture 10'!$W$67="","", IF(AND( COUNTIF('Station de lecture 10'!$F$67 :'Station de lecture 10'!$V$67,"non" )=0,'Station de lecture 10'!$W$67="Conforme", 'Station de lecture 10'!$X$67="Conforme", 'Station de lecture 10'!$Y$68="Conforme"),"Conforme","Non conforme"))</f>
        <v/>
      </c>
    </row>
    <row r="265" spans="1:10" s="187" customFormat="1" ht="39" customHeight="1">
      <c r="A265" s="437"/>
      <c r="B265" s="207" t="s">
        <v>57</v>
      </c>
      <c r="C265" s="439"/>
      <c r="D265" s="208" t="str">
        <f>IF('Station de lecture 10'!$I14="","",'Station de lecture 10'!$I14)</f>
        <v/>
      </c>
      <c r="E265" s="208" t="str">
        <f>IF('Station de lecture 10'!$N14="","",'Station de lecture 10'!$N14)</f>
        <v/>
      </c>
      <c r="F265" s="208" t="str">
        <f>IF('Station de lecture 10'!$S14="","",'Station de lecture 10'!$S14)</f>
        <v/>
      </c>
      <c r="G265" s="208" t="str">
        <f>IF('Station de lecture 10'!$X14="","",'Station de lecture 10'!$X14)</f>
        <v/>
      </c>
      <c r="H265" s="209" t="str">
        <f>IF('Station de lecture 10'!$J40="","",IF(AND('Station de lecture 10'!$J40="Conforme",'Station de lecture 10'!$L40="Conforme", 'Station de lecture 10'!$N40="Conforme" ), "Conforme", "Non conforme" ))</f>
        <v/>
      </c>
      <c r="I265" s="209" t="str">
        <f>IF('Station de lecture 10'!$W40="","",IF(AND('Station de lecture 10'!$W40="Conforme",'Station de lecture 10'!$Y40="Conforme", 'Station de lecture 10'!$AA40="Conforme" ), "Conforme", "Non conforme" ))</f>
        <v/>
      </c>
      <c r="J265" s="209" t="str">
        <f>IF('Station de lecture 10'!$W$69="","", IF(AND( COUNTIF('Station de lecture 10'!$F$69 :'Station de lecture 10'!$V$69,"non" )=0,'Station de lecture 10'!$W$69="Conforme", 'Station de lecture 10'!$X$69="Conforme", 'Station de lecture 10'!$Y68="Conforme"),"Conforme","Non conforme"))</f>
        <v/>
      </c>
    </row>
    <row r="266" spans="1:10" s="187" customFormat="1" ht="39" customHeight="1">
      <c r="A266" s="437" t="str">
        <f>IF('Station de lecture 10'!$B$15="","",'Station de lecture 10'!$B$15)</f>
        <v/>
      </c>
      <c r="B266" s="211" t="s">
        <v>76</v>
      </c>
      <c r="C266" s="438" t="str">
        <f>IF('Station de lecture 10'!$D15="","",'Station de lecture 10'!$D15)</f>
        <v/>
      </c>
      <c r="D266" s="205" t="str">
        <f>IF('Station de lecture 10'!$I15="","",'Station de lecture 10'!$I15)</f>
        <v/>
      </c>
      <c r="E266" s="205" t="str">
        <f>IF('Station de lecture 10'!$N15="","",'Station de lecture 10'!$N15)</f>
        <v/>
      </c>
      <c r="F266" s="205" t="str">
        <f>IF('Station de lecture 10'!$S15="","",'Station de lecture 10'!$S15)</f>
        <v/>
      </c>
      <c r="G266" s="205" t="str">
        <f>IF('Station de lecture 10'!$X15="","",'Station de lecture 10'!$X15)</f>
        <v/>
      </c>
      <c r="H266" s="206" t="str">
        <f>IF('Station de lecture 10'!$J41="","",IF(AND('Station de lecture 10'!$J41="Conforme",'Station de lecture 10'!$L41="Conforme", 'Station de lecture 10'!$N41="Conforme" ), "Conforme", "Non conforme" ))</f>
        <v/>
      </c>
      <c r="I266" s="206" t="str">
        <f>IF('Station de lecture 10'!$W41="","",IF(AND('Station de lecture 10'!$W41="Conforme",'Station de lecture 10'!$Y41="Conforme", 'Station de lecture 10'!$AA41="Conforme" ), "Conforme", "Non conforme" ))</f>
        <v/>
      </c>
      <c r="J266" s="213" t="str">
        <f>IF('Station de lecture 10'!W71="","", IF(AND( COUNTIF('Station de lecture 10'!F71 :'Station de lecture 10'!V71,"non" )=0,'Station de lecture 10'!W71="Conforme", 'Station de lecture 10'!X71="Conforme", 'Station de lecture 10'!Y72="Conforme"),"Conforme","Non conforme"))</f>
        <v/>
      </c>
    </row>
    <row r="267" spans="1:10" s="187" customFormat="1" ht="39" customHeight="1">
      <c r="A267" s="437"/>
      <c r="B267" s="214" t="s">
        <v>57</v>
      </c>
      <c r="C267" s="439"/>
      <c r="D267" s="208" t="str">
        <f>IF('Station de lecture 10'!$I16="","",'Station de lecture 10'!$I16)</f>
        <v/>
      </c>
      <c r="E267" s="208" t="str">
        <f>IF('Station de lecture 10'!$N16="","",'Station de lecture 10'!$N16)</f>
        <v/>
      </c>
      <c r="F267" s="208" t="str">
        <f>IF('Station de lecture 10'!$S16="","",'Station de lecture 10'!$S16)</f>
        <v/>
      </c>
      <c r="G267" s="208" t="str">
        <f>IF('Station de lecture 10'!$X16="","",'Station de lecture 10'!$X16)</f>
        <v/>
      </c>
      <c r="H267" s="209" t="str">
        <f>IF('Station de lecture 10'!$J42="","",IF(AND('Station de lecture 10'!$J42="Conforme",'Station de lecture 10'!$L42="Conforme", 'Station de lecture 10'!$N42="Conforme" ), "Conforme", "Non conforme" ))</f>
        <v/>
      </c>
      <c r="I267" s="209" t="str">
        <f>IF('Station de lecture 10'!$W42="","",IF(AND('Station de lecture 10'!$W42="Conforme",'Station de lecture 10'!$Y42="Conforme", 'Station de lecture 10'!$AA42="Conforme" ), "Conforme", "Non conforme" ))</f>
        <v/>
      </c>
      <c r="J267" s="216" t="str">
        <f>IF('Station de lecture 10'!$W$73="","", IF(AND( COUNTIF('Station de lecture 10'!$F$73 :'Station de lecture 10'!$V$73,"non" )=0,'Station de lecture 10'!$W$73="Conforme", 'Station de lecture 10'!$X$73="Conforme", 'Station de lecture 10'!$Y$72="Conforme"),"Conforme","Non conforme"))</f>
        <v/>
      </c>
    </row>
    <row r="268" spans="1:10" s="187" customFormat="1" ht="39" customHeight="1">
      <c r="A268" s="437" t="str">
        <f>IF('Station de lecture 10'!$B$17="","",'Station de lecture 10'!$B$17)</f>
        <v/>
      </c>
      <c r="B268" s="211" t="s">
        <v>76</v>
      </c>
      <c r="C268" s="438" t="str">
        <f>IF('Station de lecture 10'!$D17="","",'Station de lecture 10'!$D17)</f>
        <v/>
      </c>
      <c r="D268" s="205" t="str">
        <f>IF('Station de lecture 10'!$I17="","",'Station de lecture 10'!$I17)</f>
        <v/>
      </c>
      <c r="E268" s="205" t="str">
        <f>IF('Station de lecture 10'!$N17="","",'Station de lecture 10'!$N17)</f>
        <v/>
      </c>
      <c r="F268" s="205" t="str">
        <f>IF('Station de lecture 10'!$S17="","",'Station de lecture 10'!$S17)</f>
        <v/>
      </c>
      <c r="G268" s="205" t="str">
        <f>IF('Station de lecture 10'!$X17="","",'Station de lecture 10'!$X17)</f>
        <v/>
      </c>
      <c r="H268" s="206" t="str">
        <f>IF('Station de lecture 10'!$J43="","",IF(AND('Station de lecture 10'!$J43="Conforme",'Station de lecture 10'!$L43="Conforme", 'Station de lecture 10'!$N43="Conforme" ), "Conforme", "Non conforme" ))</f>
        <v/>
      </c>
      <c r="I268" s="206" t="str">
        <f>IF('Station de lecture 10'!$W43="","",IF(AND('Station de lecture 10'!$W43="Conforme",'Station de lecture 10'!$Y43="Conforme", 'Station de lecture 10'!$AA43="Conforme" ), "Conforme", "Non conforme" ))</f>
        <v/>
      </c>
      <c r="J268" s="213" t="str">
        <f>IF('Station de lecture 10'!$W$75="","", IF(AND( COUNTIF('Station de lecture 10'!$F$75 :'Station de lecture 10'!$V$75,"non" )=0,'Station de lecture 10'!$W$75="Conforme", 'Station de lecture 10'!$X$75="Conforme", 'Station de lecture 10'!$Y$76="Conforme"),"Conforme","Non conforme"))</f>
        <v/>
      </c>
    </row>
    <row r="269" spans="1:10" s="187" customFormat="1" ht="39" customHeight="1">
      <c r="A269" s="437"/>
      <c r="B269" s="214" t="s">
        <v>57</v>
      </c>
      <c r="C269" s="439"/>
      <c r="D269" s="208" t="str">
        <f>IF('Station de lecture 10'!$I18="","",'Station de lecture 10'!$I18)</f>
        <v/>
      </c>
      <c r="E269" s="208" t="str">
        <f>IF('Station de lecture 10'!$N18="","",'Station de lecture 10'!$N18)</f>
        <v/>
      </c>
      <c r="F269" s="208" t="str">
        <f>IF('Station de lecture 10'!$S18="","",'Station de lecture 10'!$S18)</f>
        <v/>
      </c>
      <c r="G269" s="208" t="str">
        <f>IF('Station de lecture 10'!$X18="","",'Station de lecture 10'!$X18)</f>
        <v/>
      </c>
      <c r="H269" s="209" t="str">
        <f>IF('Station de lecture 10'!$J44="","",IF(AND('Station de lecture 10'!$J44="Conforme",'Station de lecture 10'!$L44="Conforme", 'Station de lecture 10'!$N44="Conforme" ), "Conforme", "Non conforme" ))</f>
        <v/>
      </c>
      <c r="I269" s="209" t="str">
        <f>IF('Station de lecture 10'!$W44="","",IF(AND('Station de lecture 10'!$W44="Conforme",'Station de lecture 10'!$Y44="Conforme", 'Station de lecture 10'!$AA44="Conforme" ), "Conforme", "Non conforme" ))</f>
        <v/>
      </c>
      <c r="J269" s="216" t="str">
        <f>IF('Station de lecture 10'!$W$77="","", IF(AND( COUNTIF('Station de lecture 10'!$F$77 :'Station de lecture 10'!$V$77,"non" )=0,'Station de lecture 10'!$W$77="Conforme", 'Station de lecture 10'!$X$77="Conforme", 'Station de lecture 10'!$Y$76="Conforme"),"Conforme","Non conforme"))</f>
        <v/>
      </c>
    </row>
    <row r="270" spans="1:10" s="187" customFormat="1" ht="39" customHeight="1">
      <c r="A270" s="437" t="str">
        <f>IF('Station de lecture 10'!$B$19="","",'Station de lecture 10'!$B$19)</f>
        <v/>
      </c>
      <c r="B270" s="211" t="s">
        <v>76</v>
      </c>
      <c r="C270" s="438" t="str">
        <f>IF('Station de lecture 10'!$D19="","",'Station de lecture 10'!$D19)</f>
        <v/>
      </c>
      <c r="D270" s="205" t="str">
        <f>IF('Station de lecture 10'!$I19="","",'Station de lecture 10'!$I19)</f>
        <v/>
      </c>
      <c r="E270" s="205" t="str">
        <f>IF('Station de lecture 10'!$N19="","",'Station de lecture 10'!$N19)</f>
        <v/>
      </c>
      <c r="F270" s="205" t="str">
        <f>IF('Station de lecture 10'!$S19="","",'Station de lecture 10'!$S19)</f>
        <v/>
      </c>
      <c r="G270" s="205" t="str">
        <f>IF('Station de lecture 10'!$X19="","",'Station de lecture 10'!$X19)</f>
        <v/>
      </c>
      <c r="H270" s="206" t="str">
        <f>IF('Station de lecture 10'!$J45="","",IF(AND('Station de lecture 10'!$J45="Conforme",'Station de lecture 10'!$L45="Conforme", 'Station de lecture 10'!$N45="Conforme" ), "Conforme", "Non conforme" ))</f>
        <v/>
      </c>
      <c r="I270" s="206" t="str">
        <f>IF('Station de lecture 10'!$W45="","",IF(AND('Station de lecture 10'!$W45="Conforme",'Station de lecture 10'!$Y45="Conforme", 'Station de lecture 10'!$AA45="Conforme" ), "Conforme", "Non conforme" ))</f>
        <v/>
      </c>
      <c r="J270" s="213" t="str">
        <f>IF('Station de lecture 10'!$W$79="","", IF(AND( COUNTIF('Station de lecture 10'!$F$79 :'Station de lecture 10'!$V$79,"non" )=0,'Station de lecture 10'!$W$79="Conforme", 'Station de lecture 10'!$X$79="Conforme", 'Station de lecture 10'!$Y$80="Conforme"),"Conforme","Non conforme"))</f>
        <v/>
      </c>
    </row>
    <row r="271" spans="1:10" s="187" customFormat="1" ht="39" customHeight="1">
      <c r="A271" s="437"/>
      <c r="B271" s="214" t="s">
        <v>57</v>
      </c>
      <c r="C271" s="439"/>
      <c r="D271" s="208" t="str">
        <f>IF('Station de lecture 10'!$I20="","",'Station de lecture 10'!$I20)</f>
        <v/>
      </c>
      <c r="E271" s="208" t="str">
        <f>IF('Station de lecture 10'!$N20="","",'Station de lecture 10'!$N20)</f>
        <v/>
      </c>
      <c r="F271" s="208" t="str">
        <f>IF('Station de lecture 10'!$S20="","",'Station de lecture 10'!$S20)</f>
        <v/>
      </c>
      <c r="G271" s="208" t="str">
        <f>IF('Station de lecture 10'!$X20="","",'Station de lecture 10'!$X20)</f>
        <v/>
      </c>
      <c r="H271" s="209" t="str">
        <f>IF('Station de lecture 10'!$J46="","",IF(AND('Station de lecture 10'!$J46="Conforme",'Station de lecture 10'!$L46="Conforme", 'Station de lecture 10'!$N46="Conforme" ), "Conforme", "Non conforme" ))</f>
        <v/>
      </c>
      <c r="I271" s="209" t="str">
        <f>IF('Station de lecture 10'!$W46="","",IF(AND('Station de lecture 10'!$W46="Conforme",'Station de lecture 10'!$Y46="Conforme", 'Station de lecture 10'!$AA46="Conforme" ), "Conforme", "Non conforme" ))</f>
        <v/>
      </c>
      <c r="J271" s="216" t="str">
        <f>IF('Station de lecture 10'!$W$81="","", IF(AND( COUNTIF('Station de lecture 10'!$F$81 :'Station de lecture 10'!$V$81,"non" )=0,'Station de lecture 10'!$W$81="Conforme", 'Station de lecture 10'!$X$81="Conforme", 'Station de lecture 10'!$Y$80="Conforme"),"Conforme","Non conforme"))</f>
        <v/>
      </c>
    </row>
    <row r="272" spans="1:10" s="187" customFormat="1" ht="39" customHeight="1">
      <c r="A272" s="437" t="str">
        <f>IF('Station de lecture 10'!$B$21="","",'Station de lecture 10'!$B$21)</f>
        <v/>
      </c>
      <c r="B272" s="211" t="s">
        <v>76</v>
      </c>
      <c r="C272" s="438" t="str">
        <f>IF('Station de lecture 10'!$D21="","",'Station de lecture 10'!$D21)</f>
        <v/>
      </c>
      <c r="D272" s="205" t="str">
        <f>IF('Station de lecture 10'!$I21="","",'Station de lecture 10'!$I21)</f>
        <v/>
      </c>
      <c r="E272" s="205" t="str">
        <f>IF('Station de lecture 10'!$N21="","",'Station de lecture 10'!$N21)</f>
        <v/>
      </c>
      <c r="F272" s="205" t="str">
        <f>IF('Station de lecture 10'!$S21="","",'Station de lecture 10'!$S21)</f>
        <v/>
      </c>
      <c r="G272" s="205" t="str">
        <f>IF('Station de lecture 10'!$X21="","",'Station de lecture 10'!$X21)</f>
        <v/>
      </c>
      <c r="H272" s="206" t="str">
        <f>IF('Station de lecture 10'!$J47="","",IF(AND('Station de lecture 10'!$J47="Conforme",'Station de lecture 10'!$L47="Conforme", 'Station de lecture 10'!$N47="Conforme" ), "Conforme", "Non conforme" ))</f>
        <v/>
      </c>
      <c r="I272" s="206" t="str">
        <f>IF('Station de lecture 10'!$W47="","",IF(AND('Station de lecture 10'!$W47="Conforme",'Station de lecture 10'!$Y47="Conforme", 'Station de lecture 10'!$AA47="Conforme" ), "Conforme", "Non conforme" ))</f>
        <v/>
      </c>
      <c r="J272" s="213" t="str">
        <f>IF('Station de lecture 10'!$W$83="","", IF(AND( COUNTIF('Station de lecture 10'!$F$83 :'Station de lecture 10'!$V$83,"non" )=0,'Station de lecture 10'!$W$83="Conforme", 'Station de lecture 10'!$X$83="Conforme", 'Station de lecture 10'!$Y$84="Conforme"),"Conforme","Non conforme"))</f>
        <v/>
      </c>
    </row>
    <row r="273" spans="1:10" s="187" customFormat="1" ht="39" customHeight="1">
      <c r="A273" s="437"/>
      <c r="B273" s="214" t="s">
        <v>57</v>
      </c>
      <c r="C273" s="439"/>
      <c r="D273" s="208" t="str">
        <f>IF('Station de lecture 10'!$I22="","",'Station de lecture 10'!$I22)</f>
        <v/>
      </c>
      <c r="E273" s="208" t="str">
        <f>IF('Station de lecture 10'!$N22="","",'Station de lecture 10'!$N22)</f>
        <v/>
      </c>
      <c r="F273" s="208" t="str">
        <f>IF('Station de lecture 10'!$S22="","",'Station de lecture 10'!$S22)</f>
        <v/>
      </c>
      <c r="G273" s="208" t="str">
        <f>IF('Station de lecture 10'!$X22="","",'Station de lecture 10'!$X22)</f>
        <v/>
      </c>
      <c r="H273" s="209" t="str">
        <f>IF('Station de lecture 10'!$J48="","",IF(AND('Station de lecture 10'!$J48="Conforme",'Station de lecture 10'!$L48="Conforme", 'Station de lecture 10'!$N48="Conforme" ), "Conforme", "Non conforme" ))</f>
        <v/>
      </c>
      <c r="I273" s="209" t="str">
        <f>IF('Station de lecture 10'!$W48="","",IF(AND('Station de lecture 10'!$W48="Conforme",'Station de lecture 10'!$Y48="Conforme", 'Station de lecture 10'!$AA48="Conforme" ), "Conforme", "Non conforme" ))</f>
        <v/>
      </c>
      <c r="J273" s="216" t="str">
        <f>IF('Station de lecture 10'!$W$85="","", IF(AND( COUNTIF('Station de lecture 10'!$F$85 :'Station de lecture 10'!$V$85,"non" )=0,'Station de lecture 10'!$W$85="Conforme", 'Station de lecture 10'!$X$85="Conforme", 'Station de lecture 10'!$Y$84="Conforme"),"Conforme","Non conforme"))</f>
        <v/>
      </c>
    </row>
    <row r="274" spans="1:10" s="187" customFormat="1" ht="39" customHeight="1">
      <c r="A274" s="437" t="str">
        <f>IF('Station de lecture 10'!$B$23="","",'Station de lecture 10'!$B$23)</f>
        <v/>
      </c>
      <c r="B274" s="210" t="s">
        <v>76</v>
      </c>
      <c r="C274" s="438" t="str">
        <f>IF('Station de lecture 10'!$D23="","",'Station de lecture 10'!$D23)</f>
        <v/>
      </c>
      <c r="D274" s="205" t="str">
        <f>IF('Station de lecture 10'!$I23="","",'Station de lecture 10'!$I23)</f>
        <v/>
      </c>
      <c r="E274" s="205" t="str">
        <f>IF('Station de lecture 10'!$N23="","",'Station de lecture 10'!$N23)</f>
        <v/>
      </c>
      <c r="F274" s="205" t="str">
        <f>IF('Station de lecture 10'!$S23="","",'Station de lecture 10'!$S23)</f>
        <v/>
      </c>
      <c r="G274" s="205" t="str">
        <f>IF('Station de lecture 10'!$X23="","",'Station de lecture 10'!$X23)</f>
        <v/>
      </c>
      <c r="H274" s="206" t="str">
        <f>IF('Station de lecture 10'!$J49="","",IF(AND('Station de lecture 10'!$J49="Conforme",'Station de lecture 10'!$L49="Conforme", 'Station de lecture 10'!$N49="Conforme" ), "Conforme", "Non conforme" ))</f>
        <v/>
      </c>
      <c r="I274" s="206" t="str">
        <f>IF('Station de lecture 10'!$W49="","",IF(AND('Station de lecture 10'!$W49="Conforme",'Station de lecture 10'!$Y49="Conforme", 'Station de lecture 10'!$AA49="Conforme" ), "Conforme", "Non conforme" ))</f>
        <v/>
      </c>
      <c r="J274" s="206" t="str">
        <f>IF('Station de lecture 10'!$W$87="","", IF(AND( COUNTIF('Station de lecture 10'!$F$87 :'Station de lecture 10'!$V$87,"non" )=0,'Station de lecture 10'!$W$87="Conforme", 'Station de lecture 10'!$X$87="Conforme", 'Station de lecture 10'!$Y$88="Conforme"),"Conforme","Non conforme"))</f>
        <v/>
      </c>
    </row>
    <row r="275" spans="1:10" s="187" customFormat="1" ht="39" customHeight="1">
      <c r="A275" s="437"/>
      <c r="B275" s="207" t="s">
        <v>57</v>
      </c>
      <c r="C275" s="439"/>
      <c r="D275" s="208" t="str">
        <f>IF('Station de lecture 10'!$I24="","",'Station de lecture 10'!$I24)</f>
        <v/>
      </c>
      <c r="E275" s="208" t="str">
        <f>IF('Station de lecture 10'!$N24="","",'Station de lecture 10'!$N24)</f>
        <v/>
      </c>
      <c r="F275" s="208" t="str">
        <f>IF('Station de lecture 10'!$S24="","",'Station de lecture 10'!$S24)</f>
        <v/>
      </c>
      <c r="G275" s="208" t="str">
        <f>IF('Station de lecture 10'!$X24="","",'Station de lecture 10'!$X24)</f>
        <v/>
      </c>
      <c r="H275" s="209" t="str">
        <f>IF('Station de lecture 10'!$J50="","",IF(AND('Station de lecture 10'!$J50="Conforme",'Station de lecture 10'!$L50="Conforme", 'Station de lecture 10'!$N50="Conforme" ), "Conforme", "Non conforme" ))</f>
        <v/>
      </c>
      <c r="I275" s="209" t="str">
        <f>IF('Station de lecture 10'!$W50="","",IF(AND('Station de lecture 10'!$W50="Conforme",'Station de lecture 10'!$Y50="Conforme", 'Station de lecture 10'!$AA50="Conforme" ), "Conforme", "Non conforme" ))</f>
        <v/>
      </c>
      <c r="J275" s="209" t="str">
        <f>IF('Station de lecture 10'!$W$89="","", IF(AND( COUNTIF('Station de lecture 10'!$F$89 :'Station de lecture 10'!$V$89,"non" )=0,'Station de lecture 10'!$W$89="Conforme", 'Station de lecture 10'!$X$89="Conforme", 'Station de lecture 10'!$Y$88="Conforme"),"Conforme","Non conforme"))</f>
        <v/>
      </c>
    </row>
    <row r="276" spans="1:10" s="187" customFormat="1" ht="39" customHeight="1">
      <c r="A276" s="437" t="str">
        <f>IF('Station de lecture 10'!$B$25="","",'Station de lecture 10'!$B$25)</f>
        <v/>
      </c>
      <c r="B276" s="210" t="s">
        <v>76</v>
      </c>
      <c r="C276" s="438" t="str">
        <f>IF('Station de lecture 10'!$D25="","",'Station de lecture 10'!$D25)</f>
        <v/>
      </c>
      <c r="D276" s="205" t="str">
        <f>IF('Station de lecture 10'!$I25="","",'Station de lecture 10'!$I25)</f>
        <v/>
      </c>
      <c r="E276" s="205" t="str">
        <f>IF('Station de lecture 10'!$N25="","",'Station de lecture 10'!$N25)</f>
        <v/>
      </c>
      <c r="F276" s="205" t="str">
        <f>IF('Station de lecture 10'!$S25="","",'Station de lecture 10'!$S25)</f>
        <v/>
      </c>
      <c r="G276" s="205" t="str">
        <f>IF('Station de lecture 10'!$X25="","",'Station de lecture 10'!$X25)</f>
        <v/>
      </c>
      <c r="H276" s="206" t="str">
        <f>IF('Station de lecture 10'!$J51="","",IF(AND('Station de lecture 10'!$J51="Conforme",'Station de lecture 10'!$L51="Conforme", 'Station de lecture 10'!$N51="Conforme" ), "Conforme", "Non conforme" ))</f>
        <v/>
      </c>
      <c r="I276" s="206" t="str">
        <f>IF('Station de lecture 10'!$W51="","",IF(AND('Station de lecture 10'!$W51="Conforme",'Station de lecture 10'!$Y51="Conforme", 'Station de lecture 10'!$AA51="Conforme" ), "Conforme", "Non conforme" ))</f>
        <v/>
      </c>
      <c r="J276" s="206" t="str">
        <f>IF('Station de lecture 10'!$W$91="","", IF(AND( COUNTIF('Station de lecture 10'!$F$91 :'Station de lecture 10'!$V$91,"non" )=0,'Station de lecture 10'!$W$91="Conforme", 'Station de lecture 10'!$X$91="Conforme", 'Station de lecture 10'!$Y$92="Conforme"),"Conforme","Non conforme"))</f>
        <v/>
      </c>
    </row>
    <row r="277" spans="1:10" s="187" customFormat="1" ht="39" customHeight="1">
      <c r="A277" s="437"/>
      <c r="B277" s="207" t="s">
        <v>57</v>
      </c>
      <c r="C277" s="439"/>
      <c r="D277" s="208" t="str">
        <f>IF('Station de lecture 10'!$I26="","",'Station de lecture 10'!$I26)</f>
        <v/>
      </c>
      <c r="E277" s="208" t="str">
        <f>IF('Station de lecture 10'!$N26="","",'Station de lecture 10'!$N26)</f>
        <v/>
      </c>
      <c r="F277" s="208" t="str">
        <f>IF('Station de lecture 10'!$S26="","",'Station de lecture 10'!$S26)</f>
        <v/>
      </c>
      <c r="G277" s="208" t="str">
        <f>IF('Station de lecture 10'!$X26="","",'Station de lecture 10'!$X26)</f>
        <v/>
      </c>
      <c r="H277" s="209" t="str">
        <f>IF('Station de lecture 10'!$J52="","",IF(AND('Station de lecture 10'!$J52="Conforme",'Station de lecture 10'!$L52="Conforme", 'Station de lecture 10'!$N52="Conforme" ), "Conforme", "Non conforme" ))</f>
        <v/>
      </c>
      <c r="I277" s="209" t="str">
        <f>IF('Station de lecture 10'!$W52="","",IF(AND('Station de lecture 10'!$W52="Conforme",'Station de lecture 10'!$Y52="Conforme", 'Station de lecture 10'!$AA52="Conforme" ), "Conforme", "Non conforme" ))</f>
        <v/>
      </c>
      <c r="J277" s="209" t="str">
        <f>IF('Station de lecture 10'!$W$93="","", IF(AND( COUNTIF('Station de lecture 10'!$F$93 :'Station de lecture 10'!$V$93,"non" )=0,'Station de lecture 10'!$W$93="Conforme", 'Station de lecture 10'!$X$93="Conforme", 'Station de lecture 10'!$Y$92="Conforme"),"Conforme","Non conforme"))</f>
        <v/>
      </c>
    </row>
    <row r="278" spans="1:10" s="187" customFormat="1" ht="39" customHeight="1">
      <c r="A278" s="437" t="str">
        <f>IF('Station de lecture 10'!$B$27="","",'Station de lecture 10'!$B$27)</f>
        <v/>
      </c>
      <c r="B278" s="211" t="s">
        <v>76</v>
      </c>
      <c r="C278" s="438" t="str">
        <f>IF('Station de lecture 10'!$D27="","",'Station de lecture 10'!$D27)</f>
        <v/>
      </c>
      <c r="D278" s="205" t="str">
        <f>IF('Station de lecture 10'!$I27="","",'Station de lecture 10'!$I27)</f>
        <v/>
      </c>
      <c r="E278" s="205" t="str">
        <f>IF('Station de lecture 10'!$N27="","",'Station de lecture 10'!$N27)</f>
        <v/>
      </c>
      <c r="F278" s="205" t="str">
        <f>IF('Station de lecture 10'!$S27="","",'Station de lecture 10'!$S27)</f>
        <v/>
      </c>
      <c r="G278" s="205" t="str">
        <f>IF('Station de lecture 10'!$X27="","",'Station de lecture 10'!$X27)</f>
        <v/>
      </c>
      <c r="H278" s="206" t="str">
        <f>IF('Station de lecture 10'!$J53="","",IF(AND('Station de lecture 10'!$J53="Conforme",'Station de lecture 10'!$L53="Conforme", 'Station de lecture 10'!$N53="Conforme" ), "Conforme", "Non conforme" ))</f>
        <v/>
      </c>
      <c r="I278" s="206" t="str">
        <f>IF('Station de lecture 10'!$W53="","",IF(AND('Station de lecture 10'!$W53="Conforme",'Station de lecture 10'!$Y53="Conforme", 'Station de lecture 10'!$AA53="Conforme" ), "Conforme", "Non conforme" ))</f>
        <v/>
      </c>
      <c r="J278" s="213" t="str">
        <f>IF('Station de lecture 10'!$W$95="","", IF(AND( COUNTIF('Station de lecture 10'!$F$95 :'Station de lecture 10'!$V$95,"non" )=0,'Station de lecture 10'!$W$95="Conforme", 'Station de lecture 10'!$X$95="Conforme", 'Station de lecture 10'!$Y$96="Conforme"),"Conforme","Non conforme"))</f>
        <v/>
      </c>
    </row>
    <row r="279" spans="1:10" s="187" customFormat="1" ht="39" customHeight="1">
      <c r="A279" s="437"/>
      <c r="B279" s="214" t="s">
        <v>57</v>
      </c>
      <c r="C279" s="439"/>
      <c r="D279" s="208" t="str">
        <f>IF('Station de lecture 10'!$I28="","",'Station de lecture 10'!$I28)</f>
        <v/>
      </c>
      <c r="E279" s="208" t="str">
        <f>IF('Station de lecture 10'!$N28="","",'Station de lecture 10'!$N28)</f>
        <v/>
      </c>
      <c r="F279" s="208" t="str">
        <f>IF('Station de lecture 10'!$S28="","",'Station de lecture 10'!$S28)</f>
        <v/>
      </c>
      <c r="G279" s="208" t="str">
        <f>IF('Station de lecture 10'!$X28="","",'Station de lecture 10'!$X28)</f>
        <v/>
      </c>
      <c r="H279" s="209" t="str">
        <f>IF('Station de lecture 10'!$J54="","",IF(AND('Station de lecture 10'!$J54="Conforme",'Station de lecture 10'!$L54="Conforme", 'Station de lecture 10'!$N54="Conforme" ), "Conforme", "Non conforme" ))</f>
        <v/>
      </c>
      <c r="I279" s="209" t="str">
        <f>IF('Station de lecture 10'!$W54="","",IF(AND('Station de lecture 10'!$W54="Conforme",'Station de lecture 10'!$Y54="Conforme", 'Station de lecture 10'!$AA54="Conforme" ), "Conforme", "Non conforme" ))</f>
        <v/>
      </c>
      <c r="J279" s="216" t="str">
        <f>IF('Station de lecture 10'!$W$97="","", IF(AND( COUNTIF('Station de lecture 10'!$F$97 :'Station de lecture 10'!$V$97,"non" )=0,'Station de lecture 10'!$W$97="Conforme", 'Station de lecture 10'!$X$97="Conforme", 'Station de lecture 10'!$Y$96="Conforme"),"Conforme","Non conforme"))</f>
        <v/>
      </c>
    </row>
    <row r="280" spans="1:10" s="187" customFormat="1" ht="39" customHeight="1">
      <c r="A280" s="437" t="str">
        <f>IF('Station de lecture 10'!$B$29="","",'Station de lecture 10'!$B$29)</f>
        <v/>
      </c>
      <c r="B280" s="210" t="s">
        <v>76</v>
      </c>
      <c r="C280" s="438" t="str">
        <f>IF('Station de lecture 10'!$D29="","",'Station de lecture 10'!$D29)</f>
        <v/>
      </c>
      <c r="D280" s="205" t="str">
        <f>IF('Station de lecture 10'!$I29="","",'Station de lecture 10'!$I29)</f>
        <v/>
      </c>
      <c r="E280" s="205" t="str">
        <f>IF('Station de lecture 10'!$N29="","",'Station de lecture 10'!$N29)</f>
        <v/>
      </c>
      <c r="F280" s="205" t="str">
        <f>IF('Station de lecture 10'!$S29="","",'Station de lecture 10'!$S29)</f>
        <v/>
      </c>
      <c r="G280" s="205" t="str">
        <f>IF('Station de lecture 10'!$X29="","",'Station de lecture 10'!$X29)</f>
        <v/>
      </c>
      <c r="H280" s="206" t="str">
        <f>IF('Station de lecture 10'!$J55="","",IF(AND('Station de lecture 10'!$J55="Conforme",'Station de lecture 10'!$L55="Conforme", 'Station de lecture 10'!$N55="Conforme" ), "Conforme", "Non conforme" ))</f>
        <v/>
      </c>
      <c r="I280" s="206" t="str">
        <f>IF('Station de lecture 10'!$W55="","",IF(AND('Station de lecture 10'!$W55="Conforme",'Station de lecture 10'!$Y55="Conforme", 'Station de lecture 10'!$AA55="Conforme" ), "Conforme", "Non conforme" ))</f>
        <v/>
      </c>
      <c r="J280" s="206" t="str">
        <f>IF('Station de lecture 10'!$W$99="","", IF(AND( COUNTIF('Station de lecture 10'!$F$99 :'Station de lecture 10'!$V$99,"non" )=0,'Station de lecture 10'!$W$99="Conforme", 'Station de lecture 10'!$X$99="Conforme", 'Station de lecture 10'!$Y$100="Conforme"),"Conforme","Non conforme"))</f>
        <v/>
      </c>
    </row>
    <row r="281" spans="1:10" s="187" customFormat="1" ht="39" customHeight="1">
      <c r="A281" s="437"/>
      <c r="B281" s="207" t="s">
        <v>57</v>
      </c>
      <c r="C281" s="439"/>
      <c r="D281" s="208" t="str">
        <f>IF('Station de lecture 10'!$I30="","",'Station de lecture 10'!$I30)</f>
        <v/>
      </c>
      <c r="E281" s="208" t="str">
        <f>IF('Station de lecture 10'!$N30="","",'Station de lecture 10'!$N30)</f>
        <v/>
      </c>
      <c r="F281" s="208" t="str">
        <f>IF('Station de lecture 10'!$S30="","",'Station de lecture 10'!$S30)</f>
        <v/>
      </c>
      <c r="G281" s="208" t="str">
        <f>IF('Station de lecture 10'!$X30="","",'Station de lecture 10'!$X30)</f>
        <v/>
      </c>
      <c r="H281" s="209" t="str">
        <f>IF('Station de lecture 10'!$J56="","",IF(AND('Station de lecture 10'!$J56="Conforme",'Station de lecture 10'!$L56="Conforme", 'Station de lecture 10'!$N56="Conforme" ), "Conforme", "Non conforme" ))</f>
        <v/>
      </c>
      <c r="I281" s="209" t="str">
        <f>IF('Station de lecture 10'!$W56="","",IF(AND('Station de lecture 10'!$W56="Conforme",'Station de lecture 10'!$Y56="Conforme", 'Station de lecture 10'!$AA56="Conforme" ), "Conforme", "Non conforme" ))</f>
        <v/>
      </c>
      <c r="J281" s="209" t="str">
        <f>IF('Station de lecture 10'!$W$101="","", IF(AND( COUNTIF('Station de lecture 10'!$F$101 :'Station de lecture 10'!$V$101,"non" )=0,'Station de lecture 10'!$W$101="Conforme", 'Station de lecture 10'!$X$101="Conforme", 'Station de lecture 10'!$Y$100="Conforme"),"Conforme","Non conforme"))</f>
        <v/>
      </c>
    </row>
    <row r="282" spans="1:10" s="187" customFormat="1" ht="39.950000000000003" customHeight="1"/>
    <row r="283" spans="1:10" s="187" customFormat="1" ht="39.950000000000003" customHeight="1"/>
    <row r="284" spans="1:10" s="187" customFormat="1" ht="39.950000000000003" customHeight="1"/>
    <row r="285" spans="1:10" s="187" customFormat="1" ht="39.950000000000003" customHeight="1"/>
    <row r="286" spans="1:10" s="187" customFormat="1" ht="39.950000000000003" customHeight="1"/>
    <row r="287" spans="1:10" s="187" customFormat="1" ht="39.950000000000003" customHeight="1"/>
    <row r="288" spans="1:10" s="187" customFormat="1" ht="39.950000000000003" customHeight="1"/>
    <row r="289" s="187" customFormat="1" ht="39.950000000000003" customHeight="1"/>
    <row r="290" s="187" customFormat="1" ht="39.950000000000003" customHeight="1"/>
    <row r="291" s="187" customFormat="1" ht="39.950000000000003" customHeight="1"/>
    <row r="292" s="187" customFormat="1" ht="39.950000000000003" customHeight="1"/>
    <row r="293" s="187" customFormat="1" ht="39.950000000000003" customHeight="1"/>
    <row r="294" s="187" customFormat="1" ht="39.950000000000003" customHeight="1"/>
    <row r="295" s="187" customFormat="1" ht="39.950000000000003" customHeight="1"/>
    <row r="296" s="187" customFormat="1" ht="39.950000000000003" customHeight="1"/>
    <row r="297" s="187" customFormat="1" ht="39.950000000000003" customHeight="1"/>
    <row r="298" s="187" customFormat="1" ht="39.950000000000003" customHeight="1"/>
    <row r="299" s="187" customFormat="1" ht="39.950000000000003" customHeight="1"/>
    <row r="300" s="187" customFormat="1" ht="39.950000000000003" customHeight="1"/>
    <row r="301" s="187" customFormat="1" ht="39.950000000000003" customHeight="1"/>
    <row r="302" s="187" customFormat="1" ht="39.950000000000003" customHeight="1"/>
    <row r="303" s="187" customFormat="1" ht="39.950000000000003" customHeight="1"/>
    <row r="304" ht="39.950000000000003" customHeight="1"/>
    <row r="305" ht="39.950000000000003" customHeight="1"/>
    <row r="306" ht="39.950000000000003" customHeight="1"/>
    <row r="307" ht="39.950000000000003" customHeight="1"/>
    <row r="308" ht="39.950000000000003" customHeight="1"/>
    <row r="309" ht="39.950000000000003" customHeight="1"/>
    <row r="310" ht="39.950000000000003" customHeight="1"/>
    <row r="311" ht="39.950000000000003" customHeight="1"/>
    <row r="312" ht="39.950000000000003" customHeight="1"/>
    <row r="313" ht="39.950000000000003" customHeight="1"/>
    <row r="314" ht="39.950000000000003" customHeight="1"/>
    <row r="315" ht="39.950000000000003" customHeight="1"/>
    <row r="316" ht="39.950000000000003" customHeight="1"/>
    <row r="317" ht="39.950000000000003" customHeight="1"/>
    <row r="318" ht="39.950000000000003" customHeight="1"/>
    <row r="319" ht="39.950000000000003" customHeight="1"/>
    <row r="320" ht="39.950000000000003" customHeight="1"/>
    <row r="321" ht="39.950000000000003" customHeight="1"/>
    <row r="322" ht="39.950000000000003" customHeight="1"/>
    <row r="323" ht="39.950000000000003" customHeight="1"/>
    <row r="324" ht="39.950000000000003" customHeight="1"/>
    <row r="325" ht="39.950000000000003" customHeight="1"/>
    <row r="326" ht="39.950000000000003" customHeight="1"/>
    <row r="327" ht="39.950000000000003" customHeight="1"/>
    <row r="328" ht="39.950000000000003" customHeight="1"/>
    <row r="329" ht="39.950000000000003" customHeight="1"/>
    <row r="330" ht="39.950000000000003" customHeight="1"/>
    <row r="331" ht="39.950000000000003" customHeight="1"/>
    <row r="332" ht="39.950000000000003" customHeight="1"/>
    <row r="333" ht="39.950000000000003" customHeight="1"/>
    <row r="334" ht="39.950000000000003" customHeight="1"/>
    <row r="335" ht="39.950000000000003" customHeight="1"/>
    <row r="336" ht="39.950000000000003" customHeight="1"/>
    <row r="337" ht="39.950000000000003" customHeight="1"/>
    <row r="338" ht="39.950000000000003" customHeight="1"/>
    <row r="339" ht="39.950000000000003" customHeight="1"/>
    <row r="340" ht="39.950000000000003" customHeight="1"/>
    <row r="341" ht="39.950000000000003" customHeight="1"/>
    <row r="342" ht="39.950000000000003" customHeight="1"/>
    <row r="343" ht="39.950000000000003" customHeight="1"/>
    <row r="344" ht="39.950000000000003" customHeight="1"/>
    <row r="345" ht="39.950000000000003" customHeight="1"/>
    <row r="346" ht="39.950000000000003" customHeight="1"/>
    <row r="347" ht="39.950000000000003" customHeight="1"/>
    <row r="348" ht="39.950000000000003" customHeight="1"/>
    <row r="349" ht="39.950000000000003" customHeight="1"/>
    <row r="350" ht="39.950000000000003" customHeight="1"/>
    <row r="351" ht="39.950000000000003" customHeight="1"/>
    <row r="352" ht="39.950000000000003" customHeight="1"/>
    <row r="353" ht="39.950000000000003" customHeight="1"/>
    <row r="354" ht="39.950000000000003" customHeight="1"/>
    <row r="355" ht="39.950000000000003" customHeight="1"/>
    <row r="356" ht="39.950000000000003" customHeight="1"/>
    <row r="357" ht="39.950000000000003" customHeight="1"/>
    <row r="358" ht="39.950000000000003" customHeight="1"/>
    <row r="359" ht="39.950000000000003" customHeight="1"/>
    <row r="360" ht="39.950000000000003" customHeight="1"/>
    <row r="361" ht="39.950000000000003" customHeight="1"/>
    <row r="362" ht="39.950000000000003" customHeight="1"/>
    <row r="363" ht="39.950000000000003" customHeight="1"/>
    <row r="364" ht="39.950000000000003" customHeight="1"/>
    <row r="365" ht="39.950000000000003" customHeight="1"/>
    <row r="366" ht="39.950000000000003" customHeight="1"/>
    <row r="367" ht="39.950000000000003" customHeight="1"/>
    <row r="368" ht="39.950000000000003" customHeight="1"/>
    <row r="369" ht="39.950000000000003" customHeight="1"/>
    <row r="370" ht="39.950000000000003" customHeight="1"/>
    <row r="371" ht="39.950000000000003" customHeight="1"/>
    <row r="372" ht="39.950000000000003" customHeight="1"/>
    <row r="373" ht="39.950000000000003" customHeight="1"/>
    <row r="374" ht="39.950000000000003" customHeight="1"/>
    <row r="375" ht="39.950000000000003" customHeight="1"/>
    <row r="376" ht="39.950000000000003" customHeight="1"/>
    <row r="377" ht="39.950000000000003" customHeight="1"/>
    <row r="378" ht="39.950000000000003" customHeight="1"/>
    <row r="379" ht="39.950000000000003" customHeight="1"/>
    <row r="380" ht="39.950000000000003" customHeight="1"/>
    <row r="381" ht="39.950000000000003" customHeight="1"/>
    <row r="382" ht="39.950000000000003" customHeight="1"/>
    <row r="383" ht="39.950000000000003" customHeight="1"/>
    <row r="384" ht="39.950000000000003" customHeight="1"/>
    <row r="385" ht="39.950000000000003" customHeight="1"/>
    <row r="386" ht="39.950000000000003" customHeight="1"/>
    <row r="387" ht="39.950000000000003" customHeight="1"/>
    <row r="388" ht="39.950000000000003" customHeight="1"/>
    <row r="389" ht="39.950000000000003" customHeight="1"/>
    <row r="390" ht="39.950000000000003" customHeight="1"/>
    <row r="391" ht="39.950000000000003" customHeight="1"/>
    <row r="392" ht="39.950000000000003" customHeight="1"/>
    <row r="393" ht="39.950000000000003" customHeight="1"/>
    <row r="394" ht="39.950000000000003" customHeight="1"/>
    <row r="395" ht="39.950000000000003" customHeight="1"/>
    <row r="396" ht="39.950000000000003" customHeight="1"/>
    <row r="397" ht="39.950000000000003" customHeight="1"/>
    <row r="398" ht="39.950000000000003" customHeight="1"/>
    <row r="399" ht="39.950000000000003" customHeight="1"/>
    <row r="400" ht="39.950000000000003" customHeight="1"/>
    <row r="401" ht="39.950000000000003" customHeight="1"/>
    <row r="402" ht="39.950000000000003" customHeight="1"/>
    <row r="403" ht="39.950000000000003" customHeight="1"/>
    <row r="404" ht="39.950000000000003" customHeight="1"/>
    <row r="405" ht="39.950000000000003" customHeight="1"/>
    <row r="406" ht="39.950000000000003" customHeight="1"/>
    <row r="407" ht="39.950000000000003" customHeight="1"/>
    <row r="408" ht="39.950000000000003" customHeight="1"/>
    <row r="409" ht="39.950000000000003" customHeight="1"/>
    <row r="410" ht="39.950000000000003" customHeight="1"/>
    <row r="411" ht="39.950000000000003" customHeight="1"/>
    <row r="412" ht="39.950000000000003" customHeight="1"/>
    <row r="413" ht="39.950000000000003" customHeight="1"/>
    <row r="414" ht="39.950000000000003" customHeight="1"/>
    <row r="415" ht="39.950000000000003" customHeight="1"/>
    <row r="416" ht="39.950000000000003" customHeight="1"/>
    <row r="417" ht="39.950000000000003" customHeight="1"/>
    <row r="418" ht="39.950000000000003" customHeight="1"/>
    <row r="419" ht="39.950000000000003" customHeight="1"/>
    <row r="420" ht="39.950000000000003" customHeight="1"/>
    <row r="421" ht="39.950000000000003" customHeight="1"/>
    <row r="422" ht="39.950000000000003" customHeight="1"/>
    <row r="423" ht="39.950000000000003" customHeight="1"/>
    <row r="424" ht="39.950000000000003" customHeight="1"/>
    <row r="425" ht="39.950000000000003" customHeight="1"/>
    <row r="426" ht="39.950000000000003" customHeight="1"/>
    <row r="427" ht="39.950000000000003" customHeight="1"/>
    <row r="428" ht="39.950000000000003" customHeight="1"/>
    <row r="429" ht="39.950000000000003" customHeight="1"/>
    <row r="430" ht="39.950000000000003" customHeight="1"/>
    <row r="431" ht="39.950000000000003" customHeight="1"/>
    <row r="432" ht="39.950000000000003" customHeight="1"/>
    <row r="433" ht="39.950000000000003" customHeight="1"/>
    <row r="434" ht="39.950000000000003" customHeight="1"/>
    <row r="435" ht="39.950000000000003" customHeight="1"/>
    <row r="436" ht="39.950000000000003" customHeight="1"/>
    <row r="437" ht="39.950000000000003" customHeight="1"/>
    <row r="438" ht="39.950000000000003" customHeight="1"/>
    <row r="439" ht="39.950000000000003" customHeight="1"/>
    <row r="440" ht="39.950000000000003" customHeight="1"/>
    <row r="441" ht="39.950000000000003" customHeight="1"/>
    <row r="442" ht="39.950000000000003" customHeight="1"/>
    <row r="443" ht="39.950000000000003" customHeight="1"/>
    <row r="444" ht="39.950000000000003" customHeight="1"/>
    <row r="445" ht="39.950000000000003" customHeight="1"/>
    <row r="446" ht="39.950000000000003" customHeight="1"/>
    <row r="447" ht="39.950000000000003" customHeight="1"/>
    <row r="448" ht="39.950000000000003" customHeight="1"/>
    <row r="449" ht="39.950000000000003" customHeight="1"/>
    <row r="450" ht="39.950000000000003" customHeight="1"/>
    <row r="451" ht="39.950000000000003" customHeight="1"/>
    <row r="452" ht="39.950000000000003" customHeight="1"/>
    <row r="453" ht="39.950000000000003" customHeight="1"/>
    <row r="454" ht="39.950000000000003" customHeight="1"/>
    <row r="455" ht="39.950000000000003" customHeight="1"/>
    <row r="456" ht="39.950000000000003" customHeight="1"/>
    <row r="457" ht="39.950000000000003" customHeight="1"/>
    <row r="458" ht="39.950000000000003" customHeight="1"/>
    <row r="459" ht="39.950000000000003" customHeight="1"/>
    <row r="460" ht="39.950000000000003" customHeight="1"/>
    <row r="461" ht="39.950000000000003" customHeight="1"/>
    <row r="462" ht="39.950000000000003" customHeight="1"/>
    <row r="463" ht="39.950000000000003" customHeight="1"/>
    <row r="464" ht="39.950000000000003" customHeight="1"/>
    <row r="465" ht="39.950000000000003" customHeight="1"/>
    <row r="466" ht="39.950000000000003" customHeight="1"/>
    <row r="467" ht="39.950000000000003" customHeight="1"/>
    <row r="468" ht="39.950000000000003" customHeight="1"/>
    <row r="469" ht="39.950000000000003" customHeight="1"/>
    <row r="470" ht="39.950000000000003" customHeight="1"/>
    <row r="471" ht="39.950000000000003" customHeight="1"/>
    <row r="472" ht="39.950000000000003" customHeight="1"/>
    <row r="473" ht="39.950000000000003" customHeight="1"/>
    <row r="474" ht="39.950000000000003" customHeight="1"/>
    <row r="475" ht="39.950000000000003" customHeight="1"/>
    <row r="476" ht="39.950000000000003" customHeight="1"/>
    <row r="477" ht="39.950000000000003" customHeight="1"/>
    <row r="478" ht="39.950000000000003" customHeight="1"/>
    <row r="479" ht="39.950000000000003" customHeight="1"/>
    <row r="480" ht="39.950000000000003" customHeight="1"/>
    <row r="481" ht="39.950000000000003" customHeight="1"/>
    <row r="482" ht="39.950000000000003" customHeight="1"/>
    <row r="483" ht="39.950000000000003" customHeight="1"/>
    <row r="484" ht="39.950000000000003" customHeight="1"/>
    <row r="485" ht="39.950000000000003" customHeight="1"/>
    <row r="486" ht="39.950000000000003" customHeight="1"/>
    <row r="487" ht="39.950000000000003" customHeight="1"/>
    <row r="488" ht="39.950000000000003" customHeight="1"/>
    <row r="489" ht="39.950000000000003" customHeight="1"/>
    <row r="490" ht="39.950000000000003" customHeight="1"/>
    <row r="491" ht="39.950000000000003" customHeight="1"/>
    <row r="492" ht="39.950000000000003" customHeight="1"/>
    <row r="493" ht="39.950000000000003" customHeight="1"/>
    <row r="494" ht="39.950000000000003" customHeight="1"/>
    <row r="495" ht="39.950000000000003" customHeight="1"/>
    <row r="496" ht="39.950000000000003" customHeight="1"/>
    <row r="497" ht="39.950000000000003" customHeight="1"/>
    <row r="498" ht="39.950000000000003" customHeight="1"/>
    <row r="499" ht="39.950000000000003" customHeight="1"/>
    <row r="500" ht="39.950000000000003" customHeight="1"/>
    <row r="501" ht="39.950000000000003" customHeight="1"/>
    <row r="502" ht="39.950000000000003" customHeight="1"/>
    <row r="503" ht="39.950000000000003" customHeight="1"/>
    <row r="504" ht="39.950000000000003" customHeight="1"/>
    <row r="505" ht="39.950000000000003" customHeight="1"/>
    <row r="506" ht="39.950000000000003" customHeight="1"/>
    <row r="507" ht="39.950000000000003" customHeight="1"/>
    <row r="508" ht="39.950000000000003" customHeight="1"/>
    <row r="509" ht="39.950000000000003" customHeight="1"/>
    <row r="510" ht="39.950000000000003" customHeight="1"/>
    <row r="511" ht="39.950000000000003" customHeight="1"/>
    <row r="512" ht="39.950000000000003" customHeight="1"/>
    <row r="513" ht="39.950000000000003" customHeight="1"/>
    <row r="514" ht="39.950000000000003" customHeight="1"/>
    <row r="515" ht="39.950000000000003" customHeight="1"/>
    <row r="516" ht="39.950000000000003" customHeight="1"/>
    <row r="517" ht="39.950000000000003" customHeight="1"/>
    <row r="518" ht="39.950000000000003" customHeight="1"/>
    <row r="519" ht="39.950000000000003" customHeight="1"/>
    <row r="520" ht="39.950000000000003" customHeight="1"/>
    <row r="521" ht="39.950000000000003" customHeight="1"/>
    <row r="522" ht="39.950000000000003" customHeight="1"/>
    <row r="523" ht="39.950000000000003" customHeight="1"/>
    <row r="524" ht="39.950000000000003" customHeight="1"/>
    <row r="525" ht="39.950000000000003" customHeight="1"/>
    <row r="526" ht="39.950000000000003" customHeight="1"/>
    <row r="527" ht="39.950000000000003" customHeight="1"/>
    <row r="528" ht="39.950000000000003" customHeight="1"/>
    <row r="529" ht="39.950000000000003" customHeight="1"/>
    <row r="530" ht="39.950000000000003" customHeight="1"/>
    <row r="531" ht="39.950000000000003" customHeight="1"/>
    <row r="532" ht="39.950000000000003" customHeight="1"/>
    <row r="533" ht="39.950000000000003" customHeight="1"/>
  </sheetData>
  <sheetProtection password="DDA1" sheet="1" objects="1" scenarios="1" selectLockedCells="1" selectUnlockedCells="1"/>
  <mergeCells count="271">
    <mergeCell ref="A128:A129"/>
    <mergeCell ref="A218:A219"/>
    <mergeCell ref="C206:C207"/>
    <mergeCell ref="C182:C183"/>
    <mergeCell ref="A186:A187"/>
    <mergeCell ref="A208:A209"/>
    <mergeCell ref="C76:C77"/>
    <mergeCell ref="A206:A207"/>
    <mergeCell ref="A194:A195"/>
    <mergeCell ref="A196:A197"/>
    <mergeCell ref="A199:D199"/>
    <mergeCell ref="C200:D200"/>
    <mergeCell ref="C208:C209"/>
    <mergeCell ref="A202:B202"/>
    <mergeCell ref="A178:A179"/>
    <mergeCell ref="A180:A181"/>
    <mergeCell ref="A182:A183"/>
    <mergeCell ref="C178:C179"/>
    <mergeCell ref="C180:C181"/>
    <mergeCell ref="A154:A155"/>
    <mergeCell ref="A115:D115"/>
    <mergeCell ref="A164:A165"/>
    <mergeCell ref="A166:A167"/>
    <mergeCell ref="C184:C185"/>
    <mergeCell ref="A168:A169"/>
    <mergeCell ref="A258:B258"/>
    <mergeCell ref="A210:A211"/>
    <mergeCell ref="A242:A243"/>
    <mergeCell ref="C228:D228"/>
    <mergeCell ref="C236:C237"/>
    <mergeCell ref="C238:C239"/>
    <mergeCell ref="C224:C225"/>
    <mergeCell ref="C240:C241"/>
    <mergeCell ref="C242:C243"/>
    <mergeCell ref="A216:A217"/>
    <mergeCell ref="A224:A225"/>
    <mergeCell ref="A222:A223"/>
    <mergeCell ref="A240:A241"/>
    <mergeCell ref="A227:D227"/>
    <mergeCell ref="A230:B230"/>
    <mergeCell ref="C231:J231"/>
    <mergeCell ref="F232:G232"/>
    <mergeCell ref="H232:I232"/>
    <mergeCell ref="A220:A221"/>
    <mergeCell ref="C216:C217"/>
    <mergeCell ref="A212:A213"/>
    <mergeCell ref="A214:A215"/>
    <mergeCell ref="C218:C219"/>
    <mergeCell ref="C220:C221"/>
    <mergeCell ref="F260:G260"/>
    <mergeCell ref="C147:J147"/>
    <mergeCell ref="H176:I176"/>
    <mergeCell ref="C194:C195"/>
    <mergeCell ref="C196:C197"/>
    <mergeCell ref="C210:C211"/>
    <mergeCell ref="C212:C213"/>
    <mergeCell ref="C259:J259"/>
    <mergeCell ref="F176:G176"/>
    <mergeCell ref="C172:D172"/>
    <mergeCell ref="H260:I260"/>
    <mergeCell ref="C234:C235"/>
    <mergeCell ref="C246:C247"/>
    <mergeCell ref="C248:C249"/>
    <mergeCell ref="A255:D255"/>
    <mergeCell ref="C256:D256"/>
    <mergeCell ref="C250:C251"/>
    <mergeCell ref="C252:C253"/>
    <mergeCell ref="A236:A237"/>
    <mergeCell ref="A238:A239"/>
    <mergeCell ref="A244:A245"/>
    <mergeCell ref="A246:A247"/>
    <mergeCell ref="A248:A249"/>
    <mergeCell ref="A250:A251"/>
    <mergeCell ref="C280:C281"/>
    <mergeCell ref="A266:A267"/>
    <mergeCell ref="C262:C263"/>
    <mergeCell ref="C264:C265"/>
    <mergeCell ref="C266:C267"/>
    <mergeCell ref="A278:A279"/>
    <mergeCell ref="A280:A281"/>
    <mergeCell ref="C268:C269"/>
    <mergeCell ref="C270:C271"/>
    <mergeCell ref="A268:A269"/>
    <mergeCell ref="A270:A271"/>
    <mergeCell ref="A272:A273"/>
    <mergeCell ref="C278:C279"/>
    <mergeCell ref="C272:C273"/>
    <mergeCell ref="A276:A277"/>
    <mergeCell ref="C274:C275"/>
    <mergeCell ref="C276:C277"/>
    <mergeCell ref="A110:A111"/>
    <mergeCell ref="A112:A113"/>
    <mergeCell ref="A256:B257"/>
    <mergeCell ref="A228:B229"/>
    <mergeCell ref="A274:A275"/>
    <mergeCell ref="C222:C223"/>
    <mergeCell ref="A262:A263"/>
    <mergeCell ref="A264:A265"/>
    <mergeCell ref="C144:D144"/>
    <mergeCell ref="A146:B146"/>
    <mergeCell ref="A144:B145"/>
    <mergeCell ref="A184:A185"/>
    <mergeCell ref="A190:A191"/>
    <mergeCell ref="A200:B201"/>
    <mergeCell ref="A172:B173"/>
    <mergeCell ref="C186:C187"/>
    <mergeCell ref="C188:C189"/>
    <mergeCell ref="A188:A189"/>
    <mergeCell ref="A192:A193"/>
    <mergeCell ref="C190:C191"/>
    <mergeCell ref="A171:D171"/>
    <mergeCell ref="A252:A253"/>
    <mergeCell ref="C244:C245"/>
    <mergeCell ref="A234:A235"/>
    <mergeCell ref="A124:A125"/>
    <mergeCell ref="A122:A123"/>
    <mergeCell ref="A130:A131"/>
    <mergeCell ref="C214:C215"/>
    <mergeCell ref="C192:C193"/>
    <mergeCell ref="H92:I92"/>
    <mergeCell ref="C100:C101"/>
    <mergeCell ref="C110:C111"/>
    <mergeCell ref="C112:C113"/>
    <mergeCell ref="A126:A127"/>
    <mergeCell ref="F92:G92"/>
    <mergeCell ref="C108:C109"/>
    <mergeCell ref="A152:A153"/>
    <mergeCell ref="A143:D143"/>
    <mergeCell ref="C152:C153"/>
    <mergeCell ref="C140:C141"/>
    <mergeCell ref="A150:A151"/>
    <mergeCell ref="A96:A97"/>
    <mergeCell ref="A98:A99"/>
    <mergeCell ref="A136:A137"/>
    <mergeCell ref="A138:A139"/>
    <mergeCell ref="C134:C135"/>
    <mergeCell ref="A134:A135"/>
    <mergeCell ref="A140:A141"/>
    <mergeCell ref="A1:D1"/>
    <mergeCell ref="A48:A49"/>
    <mergeCell ref="A50:A51"/>
    <mergeCell ref="A31:D31"/>
    <mergeCell ref="C32:D32"/>
    <mergeCell ref="A34:B34"/>
    <mergeCell ref="C35:J35"/>
    <mergeCell ref="A38:A39"/>
    <mergeCell ref="A40:A41"/>
    <mergeCell ref="A42:A43"/>
    <mergeCell ref="C20:C21"/>
    <mergeCell ref="C18:C19"/>
    <mergeCell ref="C16:C17"/>
    <mergeCell ref="C38:C39"/>
    <mergeCell ref="F36:G36"/>
    <mergeCell ref="H36:I36"/>
    <mergeCell ref="C22:C23"/>
    <mergeCell ref="C24:C25"/>
    <mergeCell ref="C28:C29"/>
    <mergeCell ref="C26:C27"/>
    <mergeCell ref="C40:C41"/>
    <mergeCell ref="A26:A27"/>
    <mergeCell ref="A28:A29"/>
    <mergeCell ref="C46:C47"/>
    <mergeCell ref="C50:C51"/>
    <mergeCell ref="A3:D3"/>
    <mergeCell ref="C4:D4"/>
    <mergeCell ref="A6:B6"/>
    <mergeCell ref="A24:A25"/>
    <mergeCell ref="A18:A19"/>
    <mergeCell ref="A20:A21"/>
    <mergeCell ref="A22:A23"/>
    <mergeCell ref="A12:A13"/>
    <mergeCell ref="A14:A15"/>
    <mergeCell ref="A16:A17"/>
    <mergeCell ref="C7:J7"/>
    <mergeCell ref="A10:A11"/>
    <mergeCell ref="A4:B5"/>
    <mergeCell ref="F8:G8"/>
    <mergeCell ref="H8:I8"/>
    <mergeCell ref="C10:C11"/>
    <mergeCell ref="C12:C13"/>
    <mergeCell ref="C14:C15"/>
    <mergeCell ref="C48:C49"/>
    <mergeCell ref="C68:C69"/>
    <mergeCell ref="C70:C71"/>
    <mergeCell ref="H64:I64"/>
    <mergeCell ref="C74:C75"/>
    <mergeCell ref="A87:D87"/>
    <mergeCell ref="C88:D88"/>
    <mergeCell ref="A90:B90"/>
    <mergeCell ref="A56:A57"/>
    <mergeCell ref="A59:D59"/>
    <mergeCell ref="C60:D60"/>
    <mergeCell ref="A76:A77"/>
    <mergeCell ref="C63:J63"/>
    <mergeCell ref="F64:G64"/>
    <mergeCell ref="A62:B62"/>
    <mergeCell ref="A66:A67"/>
    <mergeCell ref="C78:C79"/>
    <mergeCell ref="C80:C81"/>
    <mergeCell ref="C52:C53"/>
    <mergeCell ref="C54:C55"/>
    <mergeCell ref="A162:A163"/>
    <mergeCell ref="C72:C73"/>
    <mergeCell ref="C203:J203"/>
    <mergeCell ref="F204:G204"/>
    <mergeCell ref="H204:I204"/>
    <mergeCell ref="C166:C167"/>
    <mergeCell ref="C168:C169"/>
    <mergeCell ref="C162:C163"/>
    <mergeCell ref="C164:C165"/>
    <mergeCell ref="F148:G148"/>
    <mergeCell ref="H148:I148"/>
    <mergeCell ref="A82:A83"/>
    <mergeCell ref="A80:A81"/>
    <mergeCell ref="A116:B117"/>
    <mergeCell ref="A72:A73"/>
    <mergeCell ref="A74:A75"/>
    <mergeCell ref="A100:A101"/>
    <mergeCell ref="A102:A103"/>
    <mergeCell ref="A78:A79"/>
    <mergeCell ref="C116:D116"/>
    <mergeCell ref="C56:C57"/>
    <mergeCell ref="C66:C67"/>
    <mergeCell ref="A174:B174"/>
    <mergeCell ref="C175:J175"/>
    <mergeCell ref="C94:C95"/>
    <mergeCell ref="A94:A95"/>
    <mergeCell ref="C91:J91"/>
    <mergeCell ref="A132:A133"/>
    <mergeCell ref="C136:C137"/>
    <mergeCell ref="C138:C139"/>
    <mergeCell ref="C102:C103"/>
    <mergeCell ref="C104:C105"/>
    <mergeCell ref="C106:C107"/>
    <mergeCell ref="C122:C123"/>
    <mergeCell ref="A118:B118"/>
    <mergeCell ref="C119:J119"/>
    <mergeCell ref="F120:G120"/>
    <mergeCell ref="H120:I120"/>
    <mergeCell ref="C126:C127"/>
    <mergeCell ref="C128:C129"/>
    <mergeCell ref="C130:C131"/>
    <mergeCell ref="C132:C133"/>
    <mergeCell ref="A104:A105"/>
    <mergeCell ref="A106:A107"/>
    <mergeCell ref="A108:A109"/>
    <mergeCell ref="C124:C125"/>
    <mergeCell ref="A54:A55"/>
    <mergeCell ref="C150:C151"/>
    <mergeCell ref="C160:C161"/>
    <mergeCell ref="C154:C155"/>
    <mergeCell ref="A32:B33"/>
    <mergeCell ref="A60:B61"/>
    <mergeCell ref="A88:B89"/>
    <mergeCell ref="A52:A53"/>
    <mergeCell ref="A44:A45"/>
    <mergeCell ref="A46:A47"/>
    <mergeCell ref="A84:A85"/>
    <mergeCell ref="A156:A157"/>
    <mergeCell ref="A158:A159"/>
    <mergeCell ref="C156:C157"/>
    <mergeCell ref="C158:C159"/>
    <mergeCell ref="A160:A161"/>
    <mergeCell ref="A68:A69"/>
    <mergeCell ref="A70:A71"/>
    <mergeCell ref="C42:C43"/>
    <mergeCell ref="C44:C45"/>
    <mergeCell ref="C82:C83"/>
    <mergeCell ref="C84:C85"/>
    <mergeCell ref="C98:C99"/>
    <mergeCell ref="C96:C97"/>
  </mergeCells>
  <phoneticPr fontId="57" type="noConversion"/>
  <conditionalFormatting sqref="M10">
    <cfRule type="expression" dxfId="183" priority="308">
      <formula>$M$6</formula>
    </cfRule>
  </conditionalFormatting>
  <conditionalFormatting sqref="C10 C12 C14 C16 C18 C20 C22 C24 C26 C28">
    <cfRule type="cellIs" dxfId="182" priority="262" stopIfTrue="1" operator="equal">
      <formula>""</formula>
    </cfRule>
    <cfRule type="cellIs" dxfId="181" priority="306" stopIfTrue="1" operator="notEqual">
      <formula>"Aucune anomalie observée"</formula>
    </cfRule>
  </conditionalFormatting>
  <conditionalFormatting sqref="D10:D29">
    <cfRule type="cellIs" dxfId="180" priority="261" operator="equal">
      <formula>""</formula>
    </cfRule>
    <cfRule type="cellIs" dxfId="179" priority="305" operator="notEqual">
      <formula>"Aucune anomalie observée"</formula>
    </cfRule>
  </conditionalFormatting>
  <conditionalFormatting sqref="F10:F29">
    <cfRule type="cellIs" dxfId="178" priority="259" operator="equal">
      <formula>""</formula>
    </cfRule>
    <cfRule type="cellIs" dxfId="177" priority="302" operator="notEqual">
      <formula>"Aucune anomalie observée"</formula>
    </cfRule>
  </conditionalFormatting>
  <conditionalFormatting sqref="G10:G29">
    <cfRule type="cellIs" dxfId="176" priority="258" operator="equal">
      <formula>""</formula>
    </cfRule>
    <cfRule type="cellIs" dxfId="175" priority="299" operator="notEqual">
      <formula>"Aucune anomalie observée"</formula>
    </cfRule>
  </conditionalFormatting>
  <conditionalFormatting sqref="H10:H29">
    <cfRule type="cellIs" dxfId="174" priority="295" operator="equal">
      <formula>"Non conforme"</formula>
    </cfRule>
  </conditionalFormatting>
  <conditionalFormatting sqref="I10:I29">
    <cfRule type="cellIs" dxfId="173" priority="293" operator="equal">
      <formula>"Non conforme"</formula>
    </cfRule>
  </conditionalFormatting>
  <conditionalFormatting sqref="J10:J29">
    <cfRule type="cellIs" dxfId="172" priority="270" operator="equal">
      <formula>"Non conforme"</formula>
    </cfRule>
  </conditionalFormatting>
  <conditionalFormatting sqref="E11:E29">
    <cfRule type="cellIs" dxfId="171" priority="268" operator="equal">
      <formula>$M$6</formula>
    </cfRule>
  </conditionalFormatting>
  <conditionalFormatting sqref="F11:F29">
    <cfRule type="cellIs" dxfId="170" priority="265" operator="equal">
      <formula>$M$6</formula>
    </cfRule>
  </conditionalFormatting>
  <conditionalFormatting sqref="G11:G29">
    <cfRule type="cellIs" dxfId="169" priority="264" operator="equal">
      <formula>$M$6</formula>
    </cfRule>
  </conditionalFormatting>
  <conditionalFormatting sqref="E10:E29">
    <cfRule type="cellIs" dxfId="168" priority="260" operator="equal">
      <formula>""</formula>
    </cfRule>
    <cfRule type="cellIs" dxfId="167" priority="301" operator="notEqual">
      <formula>"Aucune anomalie observée"</formula>
    </cfRule>
  </conditionalFormatting>
  <conditionalFormatting sqref="C38 C40 C42 C44 C46 C48 C50 C52 C54 C56">
    <cfRule type="cellIs" dxfId="166" priority="194" stopIfTrue="1" operator="equal">
      <formula>""</formula>
    </cfRule>
    <cfRule type="cellIs" dxfId="165" priority="206" stopIfTrue="1" operator="notEqual">
      <formula>"Aucune anomalie observée"</formula>
    </cfRule>
  </conditionalFormatting>
  <conditionalFormatting sqref="D38:D57">
    <cfRule type="cellIs" dxfId="164" priority="193" operator="equal">
      <formula>""</formula>
    </cfRule>
    <cfRule type="cellIs" dxfId="163" priority="205" operator="notEqual">
      <formula>"Aucune anomalie observée"</formula>
    </cfRule>
  </conditionalFormatting>
  <conditionalFormatting sqref="F38:F57">
    <cfRule type="cellIs" dxfId="162" priority="191" operator="equal">
      <formula>""</formula>
    </cfRule>
    <cfRule type="cellIs" dxfId="161" priority="204" operator="notEqual">
      <formula>"Aucune anomalie observée"</formula>
    </cfRule>
  </conditionalFormatting>
  <conditionalFormatting sqref="G38:G57">
    <cfRule type="cellIs" dxfId="160" priority="190" operator="equal">
      <formula>""</formula>
    </cfRule>
    <cfRule type="cellIs" dxfId="159" priority="202" operator="notEqual">
      <formula>"Aucune anomalie observée"</formula>
    </cfRule>
  </conditionalFormatting>
  <conditionalFormatting sqref="H38:H57">
    <cfRule type="cellIs" dxfId="158" priority="201" operator="equal">
      <formula>"Non conforme"</formula>
    </cfRule>
  </conditionalFormatting>
  <conditionalFormatting sqref="I38:I57">
    <cfRule type="cellIs" dxfId="157" priority="200" operator="equal">
      <formula>"Non conforme"</formula>
    </cfRule>
  </conditionalFormatting>
  <conditionalFormatting sqref="J38:J57">
    <cfRule type="cellIs" dxfId="156" priority="199" operator="equal">
      <formula>"Non conforme"</formula>
    </cfRule>
  </conditionalFormatting>
  <conditionalFormatting sqref="E39:E57">
    <cfRule type="cellIs" dxfId="155" priority="198" operator="equal">
      <formula>$M$6</formula>
    </cfRule>
  </conditionalFormatting>
  <conditionalFormatting sqref="F39:F57">
    <cfRule type="cellIs" dxfId="154" priority="197" operator="equal">
      <formula>$M$6</formula>
    </cfRule>
  </conditionalFormatting>
  <conditionalFormatting sqref="G39:G57">
    <cfRule type="cellIs" dxfId="153" priority="196" operator="equal">
      <formula>$M$6</formula>
    </cfRule>
  </conditionalFormatting>
  <conditionalFormatting sqref="E38:E57">
    <cfRule type="cellIs" dxfId="152" priority="192" operator="equal">
      <formula>""</formula>
    </cfRule>
    <cfRule type="cellIs" dxfId="151" priority="203" operator="notEqual">
      <formula>"Aucune anomalie observée"</formula>
    </cfRule>
  </conditionalFormatting>
  <conditionalFormatting sqref="C66 C68 C70 C72 C74 C76 C78 C80 C82 C84">
    <cfRule type="cellIs" dxfId="150" priority="177" stopIfTrue="1" operator="equal">
      <formula>""</formula>
    </cfRule>
    <cfRule type="cellIs" dxfId="149" priority="189" stopIfTrue="1" operator="notEqual">
      <formula>"Aucune anomalie observée"</formula>
    </cfRule>
  </conditionalFormatting>
  <conditionalFormatting sqref="D66:D85">
    <cfRule type="cellIs" dxfId="148" priority="176" operator="equal">
      <formula>""</formula>
    </cfRule>
    <cfRule type="cellIs" dxfId="147" priority="188" operator="notEqual">
      <formula>"Aucune anomalie observée"</formula>
    </cfRule>
  </conditionalFormatting>
  <conditionalFormatting sqref="F66:F85">
    <cfRule type="cellIs" dxfId="146" priority="174" operator="equal">
      <formula>""</formula>
    </cfRule>
    <cfRule type="cellIs" dxfId="145" priority="187" operator="notEqual">
      <formula>"Aucune anomalie observée"</formula>
    </cfRule>
  </conditionalFormatting>
  <conditionalFormatting sqref="G66:G85">
    <cfRule type="cellIs" dxfId="144" priority="173" operator="equal">
      <formula>""</formula>
    </cfRule>
    <cfRule type="cellIs" dxfId="143" priority="185" operator="notEqual">
      <formula>"Aucune anomalie observée"</formula>
    </cfRule>
  </conditionalFormatting>
  <conditionalFormatting sqref="H66:H85">
    <cfRule type="cellIs" dxfId="142" priority="184" operator="equal">
      <formula>"Non conforme"</formula>
    </cfRule>
  </conditionalFormatting>
  <conditionalFormatting sqref="I66:I85">
    <cfRule type="cellIs" dxfId="141" priority="183" operator="equal">
      <formula>"Non conforme"</formula>
    </cfRule>
  </conditionalFormatting>
  <conditionalFormatting sqref="J66:J85">
    <cfRule type="cellIs" dxfId="140" priority="182" operator="equal">
      <formula>"Non conforme"</formula>
    </cfRule>
  </conditionalFormatting>
  <conditionalFormatting sqref="E67:E85">
    <cfRule type="cellIs" dxfId="139" priority="181" operator="equal">
      <formula>$M$6</formula>
    </cfRule>
  </conditionalFormatting>
  <conditionalFormatting sqref="F67:F85">
    <cfRule type="cellIs" dxfId="138" priority="180" operator="equal">
      <formula>$M$6</formula>
    </cfRule>
  </conditionalFormatting>
  <conditionalFormatting sqref="G67:G85">
    <cfRule type="cellIs" dxfId="137" priority="179" operator="equal">
      <formula>$M$6</formula>
    </cfRule>
  </conditionalFormatting>
  <conditionalFormatting sqref="E66:E85">
    <cfRule type="cellIs" dxfId="136" priority="175" operator="equal">
      <formula>""</formula>
    </cfRule>
    <cfRule type="cellIs" dxfId="135" priority="186" operator="notEqual">
      <formula>"Aucune anomalie observée"</formula>
    </cfRule>
  </conditionalFormatting>
  <conditionalFormatting sqref="C94 C96 C98 C100 C102 C104 C106 C108 C110 C112">
    <cfRule type="cellIs" dxfId="134" priority="160" stopIfTrue="1" operator="equal">
      <formula>""</formula>
    </cfRule>
    <cfRule type="cellIs" dxfId="133" priority="172" stopIfTrue="1" operator="notEqual">
      <formula>"Aucune anomalie observée"</formula>
    </cfRule>
  </conditionalFormatting>
  <conditionalFormatting sqref="D94:D113">
    <cfRule type="cellIs" dxfId="132" priority="159" operator="equal">
      <formula>""</formula>
    </cfRule>
    <cfRule type="cellIs" dxfId="131" priority="171" operator="notEqual">
      <formula>"Aucune anomalie observée"</formula>
    </cfRule>
  </conditionalFormatting>
  <conditionalFormatting sqref="F94:F113">
    <cfRule type="cellIs" dxfId="130" priority="157" operator="equal">
      <formula>""</formula>
    </cfRule>
    <cfRule type="cellIs" dxfId="129" priority="170" operator="notEqual">
      <formula>"Aucune anomalie observée"</formula>
    </cfRule>
  </conditionalFormatting>
  <conditionalFormatting sqref="G94:G113">
    <cfRule type="cellIs" dxfId="128" priority="156" operator="equal">
      <formula>""</formula>
    </cfRule>
    <cfRule type="cellIs" dxfId="127" priority="168" operator="notEqual">
      <formula>"Aucune anomalie observée"</formula>
    </cfRule>
  </conditionalFormatting>
  <conditionalFormatting sqref="H94:H113">
    <cfRule type="cellIs" dxfId="126" priority="167" operator="equal">
      <formula>"Non conforme"</formula>
    </cfRule>
  </conditionalFormatting>
  <conditionalFormatting sqref="I94:I113">
    <cfRule type="cellIs" dxfId="125" priority="166" operator="equal">
      <formula>"Non conforme"</formula>
    </cfRule>
  </conditionalFormatting>
  <conditionalFormatting sqref="J94:J113">
    <cfRule type="cellIs" dxfId="124" priority="165" operator="equal">
      <formula>"Non conforme"</formula>
    </cfRule>
  </conditionalFormatting>
  <conditionalFormatting sqref="E95:E113">
    <cfRule type="cellIs" dxfId="123" priority="164" operator="equal">
      <formula>$M$6</formula>
    </cfRule>
  </conditionalFormatting>
  <conditionalFormatting sqref="F95:F113">
    <cfRule type="cellIs" dxfId="122" priority="163" operator="equal">
      <formula>$M$6</formula>
    </cfRule>
  </conditionalFormatting>
  <conditionalFormatting sqref="G95:G113">
    <cfRule type="cellIs" dxfId="121" priority="162" operator="equal">
      <formula>$M$6</formula>
    </cfRule>
  </conditionalFormatting>
  <conditionalFormatting sqref="E94:E113">
    <cfRule type="cellIs" dxfId="120" priority="158" operator="equal">
      <formula>""</formula>
    </cfRule>
    <cfRule type="cellIs" dxfId="119" priority="169" operator="notEqual">
      <formula>"Aucune anomalie observée"</formula>
    </cfRule>
  </conditionalFormatting>
  <conditionalFormatting sqref="C122 C124 C126 C128 C130 C132 C134 C136 C138 C140">
    <cfRule type="cellIs" dxfId="118" priority="143" stopIfTrue="1" operator="equal">
      <formula>""</formula>
    </cfRule>
    <cfRule type="cellIs" dxfId="117" priority="155" stopIfTrue="1" operator="notEqual">
      <formula>"Aucune anomalie observée"</formula>
    </cfRule>
  </conditionalFormatting>
  <conditionalFormatting sqref="D122:D141">
    <cfRule type="cellIs" dxfId="116" priority="142" operator="equal">
      <formula>""</formula>
    </cfRule>
    <cfRule type="cellIs" dxfId="115" priority="154" operator="notEqual">
      <formula>"Aucune anomalie observée"</formula>
    </cfRule>
  </conditionalFormatting>
  <conditionalFormatting sqref="F122:F141">
    <cfRule type="cellIs" dxfId="114" priority="140" operator="equal">
      <formula>""</formula>
    </cfRule>
    <cfRule type="cellIs" dxfId="113" priority="153" operator="notEqual">
      <formula>"Aucune anomalie observée"</formula>
    </cfRule>
  </conditionalFormatting>
  <conditionalFormatting sqref="G122:G141">
    <cfRule type="cellIs" dxfId="112" priority="139" operator="equal">
      <formula>""</formula>
    </cfRule>
    <cfRule type="cellIs" dxfId="111" priority="151" operator="notEqual">
      <formula>"Aucune anomalie observée"</formula>
    </cfRule>
  </conditionalFormatting>
  <conditionalFormatting sqref="H122:H141">
    <cfRule type="cellIs" dxfId="110" priority="150" operator="equal">
      <formula>"Non conforme"</formula>
    </cfRule>
  </conditionalFormatting>
  <conditionalFormatting sqref="I122:I141">
    <cfRule type="cellIs" dxfId="109" priority="149" operator="equal">
      <formula>"Non conforme"</formula>
    </cfRule>
  </conditionalFormatting>
  <conditionalFormatting sqref="J122:J141">
    <cfRule type="cellIs" dxfId="108" priority="148" operator="equal">
      <formula>"Non conforme"</formula>
    </cfRule>
  </conditionalFormatting>
  <conditionalFormatting sqref="E123:E141">
    <cfRule type="cellIs" dxfId="107" priority="147" operator="equal">
      <formula>$M$6</formula>
    </cfRule>
  </conditionalFormatting>
  <conditionalFormatting sqref="F123:F141">
    <cfRule type="cellIs" dxfId="106" priority="146" operator="equal">
      <formula>$M$6</formula>
    </cfRule>
  </conditionalFormatting>
  <conditionalFormatting sqref="G123:G141">
    <cfRule type="cellIs" dxfId="105" priority="145" operator="equal">
      <formula>$M$6</formula>
    </cfRule>
  </conditionalFormatting>
  <conditionalFormatting sqref="E122:E141">
    <cfRule type="cellIs" dxfId="104" priority="141" operator="equal">
      <formula>""</formula>
    </cfRule>
    <cfRule type="cellIs" dxfId="103" priority="152" operator="notEqual">
      <formula>"Aucune anomalie observée"</formula>
    </cfRule>
  </conditionalFormatting>
  <conditionalFormatting sqref="C150 C152 C154 C156 C158 C160 C162 C164 C166 C168">
    <cfRule type="cellIs" dxfId="102" priority="126" stopIfTrue="1" operator="equal">
      <formula>""</formula>
    </cfRule>
    <cfRule type="cellIs" dxfId="101" priority="138" stopIfTrue="1" operator="notEqual">
      <formula>"Aucune anomalie observée"</formula>
    </cfRule>
  </conditionalFormatting>
  <conditionalFormatting sqref="D150:D169">
    <cfRule type="cellIs" dxfId="100" priority="125" operator="equal">
      <formula>""</formula>
    </cfRule>
    <cfRule type="cellIs" dxfId="99" priority="137" operator="notEqual">
      <formula>"Aucune anomalie observée"</formula>
    </cfRule>
  </conditionalFormatting>
  <conditionalFormatting sqref="F150:F169">
    <cfRule type="cellIs" dxfId="98" priority="123" operator="equal">
      <formula>""</formula>
    </cfRule>
    <cfRule type="cellIs" dxfId="97" priority="136" operator="notEqual">
      <formula>"Aucune anomalie observée"</formula>
    </cfRule>
  </conditionalFormatting>
  <conditionalFormatting sqref="G150:G169">
    <cfRule type="cellIs" dxfId="96" priority="122" operator="equal">
      <formula>""</formula>
    </cfRule>
    <cfRule type="cellIs" dxfId="95" priority="134" operator="notEqual">
      <formula>"Aucune anomalie observée"</formula>
    </cfRule>
  </conditionalFormatting>
  <conditionalFormatting sqref="I150:I169">
    <cfRule type="cellIs" dxfId="94" priority="132" operator="equal">
      <formula>"Non conforme"</formula>
    </cfRule>
  </conditionalFormatting>
  <conditionalFormatting sqref="J150:J169">
    <cfRule type="cellIs" dxfId="93" priority="131" operator="equal">
      <formula>"Non conforme"</formula>
    </cfRule>
  </conditionalFormatting>
  <conditionalFormatting sqref="E151:E169">
    <cfRule type="cellIs" dxfId="92" priority="130" operator="equal">
      <formula>$M$6</formula>
    </cfRule>
  </conditionalFormatting>
  <conditionalFormatting sqref="F151:F169">
    <cfRule type="cellIs" dxfId="91" priority="129" operator="equal">
      <formula>$M$6</formula>
    </cfRule>
  </conditionalFormatting>
  <conditionalFormatting sqref="G151:G169">
    <cfRule type="cellIs" dxfId="90" priority="128" operator="equal">
      <formula>$M$6</formula>
    </cfRule>
  </conditionalFormatting>
  <conditionalFormatting sqref="E150:E169">
    <cfRule type="cellIs" dxfId="89" priority="124" operator="equal">
      <formula>""</formula>
    </cfRule>
    <cfRule type="cellIs" dxfId="88" priority="135" operator="notEqual">
      <formula>"Aucune anomalie observée"</formula>
    </cfRule>
  </conditionalFormatting>
  <conditionalFormatting sqref="C178 C180 C182 C184 C186 C188 C190 C192 C194 C196">
    <cfRule type="cellIs" dxfId="87" priority="109" stopIfTrue="1" operator="equal">
      <formula>""</formula>
    </cfRule>
    <cfRule type="cellIs" dxfId="86" priority="121" stopIfTrue="1" operator="notEqual">
      <formula>"Aucune anomalie observée"</formula>
    </cfRule>
  </conditionalFormatting>
  <conditionalFormatting sqref="D178:D197">
    <cfRule type="cellIs" dxfId="85" priority="108" operator="equal">
      <formula>""</formula>
    </cfRule>
    <cfRule type="cellIs" dxfId="84" priority="120" operator="notEqual">
      <formula>"Aucune anomalie observée"</formula>
    </cfRule>
  </conditionalFormatting>
  <conditionalFormatting sqref="F178:F197">
    <cfRule type="cellIs" dxfId="83" priority="106" operator="equal">
      <formula>""</formula>
    </cfRule>
    <cfRule type="cellIs" dxfId="82" priority="119" operator="notEqual">
      <formula>"Aucune anomalie observée"</formula>
    </cfRule>
  </conditionalFormatting>
  <conditionalFormatting sqref="G178:G197">
    <cfRule type="cellIs" dxfId="81" priority="105" operator="equal">
      <formula>""</formula>
    </cfRule>
    <cfRule type="cellIs" dxfId="80" priority="117" operator="notEqual">
      <formula>"Aucune anomalie observée"</formula>
    </cfRule>
  </conditionalFormatting>
  <conditionalFormatting sqref="H178:H197">
    <cfRule type="cellIs" dxfId="79" priority="116" operator="equal">
      <formula>"Non conforme"</formula>
    </cfRule>
  </conditionalFormatting>
  <conditionalFormatting sqref="I178:I197">
    <cfRule type="cellIs" dxfId="78" priority="115" operator="equal">
      <formula>"Non conforme"</formula>
    </cfRule>
  </conditionalFormatting>
  <conditionalFormatting sqref="J178:J197">
    <cfRule type="cellIs" dxfId="77" priority="114" operator="equal">
      <formula>"Non conforme"</formula>
    </cfRule>
  </conditionalFormatting>
  <conditionalFormatting sqref="E179:E197">
    <cfRule type="cellIs" dxfId="76" priority="113" operator="equal">
      <formula>$M$6</formula>
    </cfRule>
  </conditionalFormatting>
  <conditionalFormatting sqref="F179:F197">
    <cfRule type="cellIs" dxfId="75" priority="112" operator="equal">
      <formula>$M$6</formula>
    </cfRule>
  </conditionalFormatting>
  <conditionalFormatting sqref="G179:G197">
    <cfRule type="cellIs" dxfId="74" priority="111" operator="equal">
      <formula>$M$6</formula>
    </cfRule>
  </conditionalFormatting>
  <conditionalFormatting sqref="E178:E197">
    <cfRule type="cellIs" dxfId="73" priority="107" operator="equal">
      <formula>""</formula>
    </cfRule>
    <cfRule type="cellIs" dxfId="72" priority="118" operator="notEqual">
      <formula>"Aucune anomalie observée"</formula>
    </cfRule>
  </conditionalFormatting>
  <conditionalFormatting sqref="C206 C208 C210 C212 C214 C216 C218 C220 C222 C224">
    <cfRule type="cellIs" dxfId="71" priority="92" stopIfTrue="1" operator="equal">
      <formula>""</formula>
    </cfRule>
    <cfRule type="cellIs" dxfId="70" priority="104" stopIfTrue="1" operator="notEqual">
      <formula>"Aucune anomalie observée"</formula>
    </cfRule>
  </conditionalFormatting>
  <conditionalFormatting sqref="D206:D225">
    <cfRule type="cellIs" dxfId="69" priority="91" operator="equal">
      <formula>""</formula>
    </cfRule>
    <cfRule type="cellIs" dxfId="68" priority="103" operator="notEqual">
      <formula>"Aucune anomalie observée"</formula>
    </cfRule>
  </conditionalFormatting>
  <conditionalFormatting sqref="F206:F225">
    <cfRule type="cellIs" dxfId="67" priority="89" operator="equal">
      <formula>""</formula>
    </cfRule>
    <cfRule type="cellIs" dxfId="66" priority="102" operator="notEqual">
      <formula>"Aucune anomalie observée"</formula>
    </cfRule>
  </conditionalFormatting>
  <conditionalFormatting sqref="G206:G225">
    <cfRule type="cellIs" dxfId="65" priority="88" operator="equal">
      <formula>""</formula>
    </cfRule>
    <cfRule type="cellIs" dxfId="64" priority="100" operator="notEqual">
      <formula>"Aucune anomalie observée"</formula>
    </cfRule>
  </conditionalFormatting>
  <conditionalFormatting sqref="H206:H225">
    <cfRule type="cellIs" dxfId="63" priority="99" operator="equal">
      <formula>"Non conforme"</formula>
    </cfRule>
  </conditionalFormatting>
  <conditionalFormatting sqref="I206:I225">
    <cfRule type="cellIs" dxfId="62" priority="98" operator="equal">
      <formula>"Non conforme"</formula>
    </cfRule>
  </conditionalFormatting>
  <conditionalFormatting sqref="J206:J225">
    <cfRule type="cellIs" dxfId="61" priority="97" operator="equal">
      <formula>"Non conforme"</formula>
    </cfRule>
  </conditionalFormatting>
  <conditionalFormatting sqref="E207:E225">
    <cfRule type="cellIs" dxfId="60" priority="96" operator="equal">
      <formula>$M$6</formula>
    </cfRule>
  </conditionalFormatting>
  <conditionalFormatting sqref="F207:F225">
    <cfRule type="cellIs" dxfId="59" priority="95" operator="equal">
      <formula>$M$6</formula>
    </cfRule>
  </conditionalFormatting>
  <conditionalFormatting sqref="G207:G225">
    <cfRule type="cellIs" dxfId="58" priority="94" operator="equal">
      <formula>$M$6</formula>
    </cfRule>
  </conditionalFormatting>
  <conditionalFormatting sqref="E206:E225">
    <cfRule type="cellIs" dxfId="57" priority="90" operator="equal">
      <formula>""</formula>
    </cfRule>
    <cfRule type="cellIs" dxfId="56" priority="101" operator="notEqual">
      <formula>"Aucune anomalie observée"</formula>
    </cfRule>
  </conditionalFormatting>
  <conditionalFormatting sqref="C262 C264 C266 C268 C270 C272 C274 C276 C278 C280">
    <cfRule type="cellIs" dxfId="55" priority="58" stopIfTrue="1" operator="equal">
      <formula>""</formula>
    </cfRule>
    <cfRule type="cellIs" dxfId="54" priority="70" stopIfTrue="1" operator="notEqual">
      <formula>"Aucune anomalie observée"</formula>
    </cfRule>
  </conditionalFormatting>
  <conditionalFormatting sqref="D262:D281">
    <cfRule type="cellIs" dxfId="53" priority="57" operator="equal">
      <formula>""</formula>
    </cfRule>
    <cfRule type="cellIs" dxfId="52" priority="69" operator="notEqual">
      <formula>"Aucune anomalie observée"</formula>
    </cfRule>
  </conditionalFormatting>
  <conditionalFormatting sqref="F262:F281">
    <cfRule type="cellIs" dxfId="51" priority="55" operator="equal">
      <formula>""</formula>
    </cfRule>
    <cfRule type="cellIs" dxfId="50" priority="68" operator="notEqual">
      <formula>"Aucune anomalie observée"</formula>
    </cfRule>
  </conditionalFormatting>
  <conditionalFormatting sqref="G262:G281">
    <cfRule type="cellIs" dxfId="49" priority="54" operator="equal">
      <formula>""</formula>
    </cfRule>
    <cfRule type="cellIs" dxfId="48" priority="66" operator="notEqual">
      <formula>"Aucune anomalie observée"</formula>
    </cfRule>
  </conditionalFormatting>
  <conditionalFormatting sqref="H262:H281">
    <cfRule type="cellIs" dxfId="47" priority="65" operator="equal">
      <formula>"Non conforme"</formula>
    </cfRule>
  </conditionalFormatting>
  <conditionalFormatting sqref="I262:I281">
    <cfRule type="cellIs" dxfId="46" priority="64" operator="equal">
      <formula>"Non conforme"</formula>
    </cfRule>
  </conditionalFormatting>
  <conditionalFormatting sqref="J262:J281">
    <cfRule type="cellIs" dxfId="45" priority="63" operator="equal">
      <formula>"Non conforme"</formula>
    </cfRule>
  </conditionalFormatting>
  <conditionalFormatting sqref="E263:E281">
    <cfRule type="cellIs" dxfId="44" priority="62" operator="equal">
      <formula>$M$6</formula>
    </cfRule>
  </conditionalFormatting>
  <conditionalFormatting sqref="F263:F281">
    <cfRule type="cellIs" dxfId="43" priority="61" operator="equal">
      <formula>$M$6</formula>
    </cfRule>
  </conditionalFormatting>
  <conditionalFormatting sqref="G263:G281">
    <cfRule type="cellIs" dxfId="42" priority="60" operator="equal">
      <formula>$M$6</formula>
    </cfRule>
  </conditionalFormatting>
  <conditionalFormatting sqref="E262:E281">
    <cfRule type="cellIs" dxfId="41" priority="56" operator="equal">
      <formula>""</formula>
    </cfRule>
    <cfRule type="cellIs" dxfId="40" priority="67" operator="notEqual">
      <formula>"Aucune anomalie observée"</formula>
    </cfRule>
  </conditionalFormatting>
  <conditionalFormatting sqref="H150:H151">
    <cfRule type="cellIs" dxfId="39" priority="40" operator="equal">
      <formula>"Non conforme"</formula>
    </cfRule>
  </conditionalFormatting>
  <conditionalFormatting sqref="H152:H169">
    <cfRule type="cellIs" dxfId="38" priority="39" operator="equal">
      <formula>"Non conforme"</formula>
    </cfRule>
  </conditionalFormatting>
  <conditionalFormatting sqref="C234">
    <cfRule type="cellIs" dxfId="37" priority="27" stopIfTrue="1" operator="equal">
      <formula>""</formula>
    </cfRule>
    <cfRule type="cellIs" dxfId="36" priority="38" stopIfTrue="1" operator="notEqual">
      <formula>"Aucune anomalie observée"</formula>
    </cfRule>
  </conditionalFormatting>
  <conditionalFormatting sqref="D234:D235">
    <cfRule type="cellIs" dxfId="35" priority="26" operator="equal">
      <formula>""</formula>
    </cfRule>
    <cfRule type="cellIs" dxfId="34" priority="37" operator="notEqual">
      <formula>"Aucune anomalie observée"</formula>
    </cfRule>
  </conditionalFormatting>
  <conditionalFormatting sqref="F234:F235">
    <cfRule type="cellIs" dxfId="33" priority="24" operator="equal">
      <formula>""</formula>
    </cfRule>
    <cfRule type="cellIs" dxfId="32" priority="36" operator="notEqual">
      <formula>"Aucune anomalie observée"</formula>
    </cfRule>
  </conditionalFormatting>
  <conditionalFormatting sqref="G234:G235">
    <cfRule type="cellIs" dxfId="31" priority="23" operator="equal">
      <formula>""</formula>
    </cfRule>
    <cfRule type="cellIs" dxfId="30" priority="34" operator="notEqual">
      <formula>"Aucune anomalie observée"</formula>
    </cfRule>
  </conditionalFormatting>
  <conditionalFormatting sqref="H234:H235">
    <cfRule type="cellIs" dxfId="29" priority="33" operator="equal">
      <formula>"Non conforme"</formula>
    </cfRule>
  </conditionalFormatting>
  <conditionalFormatting sqref="I234:I235">
    <cfRule type="cellIs" dxfId="28" priority="32" operator="equal">
      <formula>"Non conforme"</formula>
    </cfRule>
  </conditionalFormatting>
  <conditionalFormatting sqref="J234:J235">
    <cfRule type="cellIs" dxfId="27" priority="31" operator="equal">
      <formula>"Non conforme"</formula>
    </cfRule>
  </conditionalFormatting>
  <conditionalFormatting sqref="E235">
    <cfRule type="cellIs" dxfId="26" priority="30" operator="equal">
      <formula>$M$6</formula>
    </cfRule>
  </conditionalFormatting>
  <conditionalFormatting sqref="F235">
    <cfRule type="cellIs" dxfId="25" priority="29" operator="equal">
      <formula>$M$6</formula>
    </cfRule>
  </conditionalFormatting>
  <conditionalFormatting sqref="G235">
    <cfRule type="cellIs" dxfId="24" priority="28" operator="equal">
      <formula>$M$6</formula>
    </cfRule>
  </conditionalFormatting>
  <conditionalFormatting sqref="E234:E235">
    <cfRule type="cellIs" dxfId="23" priority="25" operator="equal">
      <formula>""</formula>
    </cfRule>
    <cfRule type="cellIs" dxfId="22" priority="35" operator="notEqual">
      <formula>"Aucune anomalie observée"</formula>
    </cfRule>
  </conditionalFormatting>
  <conditionalFormatting sqref="C236 C238 C240 C242 C244 C246 C248 C250 C252">
    <cfRule type="cellIs" dxfId="21" priority="11" stopIfTrue="1" operator="equal">
      <formula>""</formula>
    </cfRule>
    <cfRule type="cellIs" dxfId="20" priority="22" stopIfTrue="1" operator="notEqual">
      <formula>"Aucune anomalie observée"</formula>
    </cfRule>
  </conditionalFormatting>
  <conditionalFormatting sqref="D236:D253">
    <cfRule type="cellIs" dxfId="19" priority="10" operator="equal">
      <formula>""</formula>
    </cfRule>
    <cfRule type="cellIs" dxfId="18" priority="21" operator="notEqual">
      <formula>"Aucune anomalie observée"</formula>
    </cfRule>
  </conditionalFormatting>
  <conditionalFormatting sqref="F236:F253">
    <cfRule type="cellIs" dxfId="17" priority="8" operator="equal">
      <formula>""</formula>
    </cfRule>
    <cfRule type="cellIs" dxfId="16" priority="20" operator="notEqual">
      <formula>"Aucune anomalie observée"</formula>
    </cfRule>
  </conditionalFormatting>
  <conditionalFormatting sqref="G236:G253">
    <cfRule type="cellIs" dxfId="15" priority="7" operator="equal">
      <formula>""</formula>
    </cfRule>
    <cfRule type="cellIs" dxfId="14" priority="18" operator="notEqual">
      <formula>"Aucune anomalie observée"</formula>
    </cfRule>
  </conditionalFormatting>
  <conditionalFormatting sqref="H236:H253">
    <cfRule type="cellIs" dxfId="13" priority="17" operator="equal">
      <formula>"Non conforme"</formula>
    </cfRule>
  </conditionalFormatting>
  <conditionalFormatting sqref="I236:I253">
    <cfRule type="cellIs" dxfId="12" priority="16" operator="equal">
      <formula>"Non conforme"</formula>
    </cfRule>
  </conditionalFormatting>
  <conditionalFormatting sqref="J236:J237">
    <cfRule type="cellIs" dxfId="11" priority="15" operator="equal">
      <formula>"Non conforme"</formula>
    </cfRule>
  </conditionalFormatting>
  <conditionalFormatting sqref="E237 E239 E241 E243 E245 E247 E249 E251 E253">
    <cfRule type="cellIs" dxfId="10" priority="14" operator="equal">
      <formula>$M$6</formula>
    </cfRule>
  </conditionalFormatting>
  <conditionalFormatting sqref="F237 F239 F241 F243 F245 F247 F249 F251 F253">
    <cfRule type="cellIs" dxfId="9" priority="13" operator="equal">
      <formula>$M$6</formula>
    </cfRule>
  </conditionalFormatting>
  <conditionalFormatting sqref="G237 G239 G241 G243 G245 G247 G249 G251 G253">
    <cfRule type="cellIs" dxfId="8" priority="12" operator="equal">
      <formula>$M$6</formula>
    </cfRule>
  </conditionalFormatting>
  <conditionalFormatting sqref="E236:E253">
    <cfRule type="cellIs" dxfId="7" priority="9" operator="equal">
      <formula>""</formula>
    </cfRule>
    <cfRule type="cellIs" dxfId="6" priority="19" operator="notEqual">
      <formula>"Aucune anomalie observée"</formula>
    </cfRule>
  </conditionalFormatting>
  <conditionalFormatting sqref="J238:J239">
    <cfRule type="cellIs" dxfId="5" priority="6" operator="equal">
      <formula>"Non conforme"</formula>
    </cfRule>
  </conditionalFormatting>
  <conditionalFormatting sqref="J240:J241">
    <cfRule type="cellIs" dxfId="4" priority="5" operator="equal">
      <formula>"Non conforme"</formula>
    </cfRule>
  </conditionalFormatting>
  <conditionalFormatting sqref="J242:J243">
    <cfRule type="cellIs" dxfId="3" priority="4" operator="equal">
      <formula>"Non conforme"</formula>
    </cfRule>
  </conditionalFormatting>
  <conditionalFormatting sqref="J244:J245">
    <cfRule type="cellIs" dxfId="2" priority="3" operator="equal">
      <formula>"Non conforme"</formula>
    </cfRule>
  </conditionalFormatting>
  <conditionalFormatting sqref="J246:J247">
    <cfRule type="cellIs" dxfId="1" priority="2" operator="equal">
      <formula>"Non conforme"</formula>
    </cfRule>
  </conditionalFormatting>
  <conditionalFormatting sqref="J248:J253">
    <cfRule type="cellIs" dxfId="0" priority="1" operator="equal">
      <formula>"Non conforme"</formula>
    </cfRule>
  </conditionalFormatting>
  <pageMargins left="0.23622047244094491" right="0.23622047244094491" top="0.35433070866141736" bottom="0.35433070866141736" header="0.31496062992125984" footer="0.31496062992125984"/>
  <pageSetup paperSize="5" scale="52" fitToHeight="0" orientation="landscape" r:id="rId1"/>
  <headerFooter>
    <oddFooter>&amp;LCentre d'expertise clinique en radioprotection&amp;R&amp;P de &amp;N
Performance des stations de lecture diagnostique en TDM</oddFooter>
  </headerFooter>
  <rowBreaks count="3" manualBreakCount="3">
    <brk id="29" max="16383" man="1"/>
    <brk id="57" max="16383" man="1"/>
    <brk id="8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7"/>
  <sheetViews>
    <sheetView showGridLines="0" zoomScale="70" zoomScaleNormal="70" zoomScaleSheetLayoutView="10" workbookViewId="0">
      <pane xSplit="3" topLeftCell="D1" activePane="topRight" state="frozen"/>
      <selection pane="topRight" activeCell="Q37" sqref="Q37:Q40"/>
    </sheetView>
  </sheetViews>
  <sheetFormatPr baseColWidth="10" defaultColWidth="11.42578125" defaultRowHeight="15"/>
  <cols>
    <col min="1" max="1" width="26.140625" style="186" customWidth="1"/>
    <col min="2" max="2" width="26.28515625" style="186" customWidth="1"/>
    <col min="3" max="3" width="26.7109375" style="186" customWidth="1"/>
    <col min="4" max="4" width="36.5703125" style="186" customWidth="1"/>
    <col min="5" max="5" width="31.85546875" style="186" customWidth="1"/>
    <col min="6" max="6" width="20.7109375" style="186" customWidth="1"/>
    <col min="7" max="7" width="30.42578125" style="186" customWidth="1"/>
    <col min="8" max="8" width="32.5703125" style="186" customWidth="1"/>
    <col min="9" max="9" width="35.42578125" style="324" customWidth="1"/>
    <col min="10" max="10" width="26.42578125" style="324" customWidth="1"/>
    <col min="11" max="11" width="23.85546875" style="25" customWidth="1"/>
    <col min="12" max="12" width="29.85546875" style="25" customWidth="1"/>
    <col min="13" max="13" width="31.140625" style="25" customWidth="1"/>
    <col min="14" max="14" width="39.42578125" style="25" customWidth="1"/>
    <col min="15" max="15" width="31.5703125" style="25" customWidth="1"/>
    <col min="16" max="16" width="36.140625" style="25" customWidth="1"/>
    <col min="17" max="17" width="36.85546875" style="25" customWidth="1"/>
    <col min="18" max="18" width="29.140625" style="25" customWidth="1"/>
    <col min="19" max="19" width="34.28515625" style="25" customWidth="1"/>
    <col min="20" max="20" width="27.5703125" style="25" customWidth="1"/>
    <col min="21" max="21" width="30.28515625" style="25" customWidth="1"/>
    <col min="22" max="22" width="39" style="25" customWidth="1"/>
    <col min="23" max="23" width="25.42578125" style="25" customWidth="1"/>
    <col min="24" max="24" width="34.85546875" style="25" customWidth="1"/>
    <col min="25" max="25" width="31.140625" style="25" customWidth="1"/>
    <col min="26" max="26" width="29.85546875" style="25" customWidth="1"/>
    <col min="27" max="27" width="27.7109375" style="25" customWidth="1"/>
    <col min="28" max="28" width="40.85546875" style="25" customWidth="1"/>
    <col min="29" max="29" width="47.8554687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73" width="30.7109375" style="186" hidden="1" customWidth="1"/>
    <col min="74" max="101" width="30.7109375" style="186" customWidth="1"/>
    <col min="102" max="16384" width="11.42578125" style="186"/>
  </cols>
  <sheetData>
    <row r="1" spans="1:61" ht="46.5" customHeight="1">
      <c r="A1" s="217" t="s">
        <v>144</v>
      </c>
      <c r="B1" s="218"/>
      <c r="C1" s="219"/>
      <c r="D1" s="187"/>
      <c r="E1" s="220"/>
      <c r="F1" s="187"/>
      <c r="G1" s="187"/>
      <c r="H1" s="221"/>
      <c r="I1" s="221"/>
      <c r="J1" s="221"/>
      <c r="K1" s="81"/>
      <c r="L1" s="81"/>
      <c r="M1" s="81"/>
      <c r="N1" s="81"/>
      <c r="O1" s="81"/>
      <c r="P1" s="81"/>
      <c r="Q1" s="81"/>
      <c r="R1" s="81"/>
      <c r="S1" s="81"/>
      <c r="T1" s="81"/>
      <c r="U1" s="81"/>
      <c r="V1" s="81"/>
      <c r="W1" s="81"/>
      <c r="X1" s="82"/>
      <c r="Y1" s="82"/>
      <c r="Z1" s="82"/>
      <c r="AA1" s="82"/>
      <c r="AB1" s="82"/>
      <c r="AC1" s="82"/>
      <c r="AD1" s="82"/>
      <c r="AE1" s="187"/>
      <c r="AF1" s="187"/>
      <c r="AG1" s="187"/>
      <c r="AH1" s="187"/>
      <c r="AI1" s="187"/>
      <c r="AJ1" s="187"/>
      <c r="AK1" s="187"/>
      <c r="AL1" s="187"/>
      <c r="AM1" s="187"/>
      <c r="AN1" s="187"/>
      <c r="AO1" s="187"/>
      <c r="AP1" s="187"/>
    </row>
    <row r="2" spans="1:61" ht="18.75" customHeight="1" thickBot="1">
      <c r="A2" s="220"/>
      <c r="B2" s="222"/>
      <c r="C2" s="223"/>
      <c r="D2" s="187"/>
      <c r="E2" s="223"/>
      <c r="F2" s="187"/>
      <c r="G2" s="187"/>
      <c r="H2" s="221"/>
      <c r="I2" s="221"/>
      <c r="J2" s="221"/>
      <c r="K2" s="81"/>
      <c r="L2" s="81"/>
      <c r="M2" s="81"/>
      <c r="N2" s="81"/>
      <c r="O2" s="81"/>
      <c r="P2" s="81"/>
      <c r="Q2" s="81"/>
      <c r="R2" s="81"/>
      <c r="S2" s="81"/>
      <c r="T2" s="81"/>
      <c r="U2" s="81"/>
      <c r="V2" s="81"/>
      <c r="W2" s="81"/>
      <c r="X2" s="82"/>
      <c r="Y2" s="82"/>
      <c r="Z2" s="82"/>
      <c r="AA2" s="82"/>
      <c r="AB2" s="82"/>
      <c r="AC2" s="82"/>
      <c r="AD2" s="82"/>
      <c r="AE2" s="187"/>
      <c r="AF2" s="187"/>
      <c r="AG2" s="187"/>
      <c r="AH2" s="187"/>
      <c r="AI2" s="187"/>
      <c r="AJ2" s="187"/>
      <c r="AK2" s="187"/>
      <c r="AL2" s="187"/>
      <c r="AM2" s="187"/>
      <c r="AN2" s="187"/>
      <c r="AO2" s="187"/>
      <c r="AP2" s="187"/>
    </row>
    <row r="3" spans="1:61" s="187" customFormat="1" ht="29.25" customHeight="1" thickBot="1">
      <c r="A3" s="456" t="s">
        <v>44</v>
      </c>
      <c r="B3" s="536"/>
      <c r="C3" s="535"/>
      <c r="G3" s="325"/>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29.25" customHeight="1" thickBot="1">
      <c r="A4" s="440" t="s">
        <v>23</v>
      </c>
      <c r="B4" s="456" t="s">
        <v>24</v>
      </c>
      <c r="C4" s="535"/>
      <c r="H4" s="221"/>
      <c r="I4" s="221"/>
      <c r="J4" s="221"/>
      <c r="K4" s="81"/>
      <c r="L4" s="81"/>
      <c r="M4" s="81"/>
      <c r="N4" s="81"/>
      <c r="O4" s="81"/>
      <c r="P4" s="81"/>
      <c r="Q4" s="81"/>
      <c r="R4" s="81"/>
      <c r="S4" s="81"/>
      <c r="T4" s="81"/>
      <c r="U4" s="81"/>
      <c r="V4" s="81"/>
      <c r="W4" s="81"/>
      <c r="X4" s="82"/>
      <c r="Y4" s="82"/>
      <c r="Z4" s="82"/>
      <c r="AA4" s="82"/>
      <c r="AB4" s="82"/>
      <c r="AC4" s="82"/>
      <c r="AD4" s="82"/>
      <c r="AT4" s="82"/>
    </row>
    <row r="5" spans="1:61" s="187" customFormat="1" ht="48" customHeight="1" thickBot="1">
      <c r="A5" s="534"/>
      <c r="B5" s="189" t="s">
        <v>27</v>
      </c>
      <c r="C5" s="189" t="s">
        <v>28</v>
      </c>
      <c r="D5" s="220"/>
      <c r="E5" s="224"/>
      <c r="H5" s="221"/>
      <c r="I5" s="221"/>
      <c r="J5" s="221"/>
      <c r="K5" s="81"/>
      <c r="L5" s="81"/>
      <c r="M5" s="81"/>
      <c r="N5" s="81"/>
      <c r="O5" s="81"/>
      <c r="P5" s="81"/>
      <c r="Q5" s="81"/>
      <c r="R5" s="81"/>
      <c r="S5" s="81"/>
      <c r="T5" s="81"/>
      <c r="U5" s="81"/>
      <c r="V5" s="81"/>
      <c r="W5" s="81"/>
      <c r="X5" s="81"/>
      <c r="Y5" s="81"/>
      <c r="Z5" s="81"/>
      <c r="AA5" s="81"/>
      <c r="AB5" s="81"/>
      <c r="AC5" s="82"/>
      <c r="AD5" s="82"/>
      <c r="AE5" s="82"/>
      <c r="AF5" s="82"/>
      <c r="AG5" s="82"/>
      <c r="AH5" s="82"/>
      <c r="AI5" s="82"/>
      <c r="AT5" s="82"/>
    </row>
    <row r="6" spans="1:61" s="187" customFormat="1" ht="44.25" customHeight="1" thickBot="1">
      <c r="A6" s="190" t="str">
        <f>IF(Identification!C17="","",Identification!C17)</f>
        <v/>
      </c>
      <c r="B6" s="190" t="str">
        <f>IF(Identification!C19="","",Identification!C19)</f>
        <v/>
      </c>
      <c r="C6" s="190" t="str">
        <f>IF(Identification!C20="","",Identification!C20)</f>
        <v/>
      </c>
      <c r="D6" s="223"/>
      <c r="E6" s="221"/>
      <c r="F6" s="221"/>
      <c r="G6" s="221"/>
      <c r="H6" s="221"/>
      <c r="I6" s="221"/>
      <c r="J6" s="221"/>
      <c r="K6" s="81"/>
      <c r="L6" s="82"/>
      <c r="M6" s="221"/>
      <c r="N6" s="81"/>
      <c r="O6" s="82"/>
      <c r="P6" s="221"/>
      <c r="Q6" s="81"/>
      <c r="R6" s="82"/>
      <c r="S6" s="81"/>
      <c r="T6" s="82"/>
      <c r="U6" s="221"/>
      <c r="V6" s="81"/>
      <c r="W6" s="82"/>
      <c r="X6" s="81"/>
      <c r="Y6" s="82"/>
      <c r="Z6" s="221"/>
      <c r="AA6" s="81"/>
      <c r="AB6" s="82"/>
      <c r="AC6" s="81"/>
      <c r="AD6" s="82"/>
      <c r="AE6" s="221"/>
      <c r="AF6" s="81"/>
      <c r="AG6" s="82"/>
      <c r="AH6" s="81"/>
      <c r="AI6" s="82"/>
      <c r="AJ6" s="221"/>
      <c r="AK6" s="81"/>
      <c r="AL6" s="82"/>
      <c r="AM6" s="81"/>
      <c r="AN6" s="82"/>
      <c r="AO6" s="221"/>
      <c r="AP6" s="81"/>
      <c r="AQ6" s="82"/>
      <c r="AR6" s="81"/>
      <c r="AT6" s="82"/>
      <c r="AV6" s="225" t="s">
        <v>118</v>
      </c>
    </row>
    <row r="7" spans="1:61" s="187" customFormat="1" ht="34.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42.75" customHeight="1" thickBot="1">
      <c r="A8" s="227" t="s">
        <v>194</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4"/>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53.2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221"/>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42.75" customHeight="1">
      <c r="A11" s="528"/>
      <c r="B11" s="520"/>
      <c r="C11" s="238"/>
      <c r="D11" s="461"/>
      <c r="E11" s="461" t="s">
        <v>220</v>
      </c>
      <c r="F11" s="463" t="str">
        <f>IF(D11="","", IF(D11="Aucune anomalie observée","Conforme","Non conforme"))</f>
        <v/>
      </c>
      <c r="G11" s="461"/>
      <c r="H11" s="239" t="s">
        <v>76</v>
      </c>
      <c r="I11" s="183"/>
      <c r="J11" s="87"/>
      <c r="K11" s="240" t="str">
        <f t="shared" ref="K11:K30" si="0">IF(I11="","", IF(I11="Aucune anomalie observée","Conforme","Non conforme"))</f>
        <v/>
      </c>
      <c r="L11" s="86"/>
      <c r="M11" s="239" t="s">
        <v>76</v>
      </c>
      <c r="N11" s="87"/>
      <c r="O11" s="87"/>
      <c r="P11" s="241" t="str">
        <f t="shared" ref="P11:P30" si="1">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8.25" customHeight="1" thickBot="1">
      <c r="A12" s="529"/>
      <c r="B12" s="466"/>
      <c r="C12" s="242"/>
      <c r="D12" s="504"/>
      <c r="E12" s="462"/>
      <c r="F12" s="464"/>
      <c r="G12" s="462"/>
      <c r="H12" s="243" t="s">
        <v>57</v>
      </c>
      <c r="I12" s="150"/>
      <c r="J12" s="89"/>
      <c r="K12" s="244" t="str">
        <f t="shared" si="0"/>
        <v/>
      </c>
      <c r="L12" s="90"/>
      <c r="M12" s="243" t="s">
        <v>57</v>
      </c>
      <c r="N12" s="150"/>
      <c r="O12" s="89"/>
      <c r="P12" s="244" t="str">
        <f t="shared" si="1"/>
        <v/>
      </c>
      <c r="Q12" s="90"/>
      <c r="R12" s="243" t="s">
        <v>57</v>
      </c>
      <c r="S12" s="150"/>
      <c r="T12" s="89"/>
      <c r="U12" s="244" t="str">
        <f t="shared" ref="U12:U20" si="2">IF(S12="","", IF(S12="Aucune anomalie observée","Conforme","Non conforme"))</f>
        <v/>
      </c>
      <c r="V12" s="90"/>
      <c r="W12" s="243" t="s">
        <v>57</v>
      </c>
      <c r="X12" s="150"/>
      <c r="Y12" s="89"/>
      <c r="Z12" s="244" t="str">
        <f t="shared" ref="Z12:Z20" si="3">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3" customHeight="1">
      <c r="A13" s="528" t="s">
        <v>220</v>
      </c>
      <c r="B13" s="520" t="s">
        <v>220</v>
      </c>
      <c r="C13" s="238"/>
      <c r="D13" s="461"/>
      <c r="E13" s="461"/>
      <c r="F13" s="463" t="str">
        <f t="shared" ref="F13:F30" si="4">IF(D13="","", IF(D13="Aucune anomalie observée","Conforme","Non conforme"))</f>
        <v/>
      </c>
      <c r="G13" s="461"/>
      <c r="H13" s="239" t="s">
        <v>76</v>
      </c>
      <c r="I13" s="87"/>
      <c r="J13" s="87"/>
      <c r="K13" s="240" t="str">
        <f t="shared" si="0"/>
        <v/>
      </c>
      <c r="L13" s="86"/>
      <c r="M13" s="239" t="s">
        <v>76</v>
      </c>
      <c r="N13" s="87"/>
      <c r="O13" s="87"/>
      <c r="P13" s="241" t="str">
        <f t="shared" si="1"/>
        <v/>
      </c>
      <c r="Q13" s="86"/>
      <c r="R13" s="239" t="s">
        <v>76</v>
      </c>
      <c r="S13" s="87"/>
      <c r="T13" s="87"/>
      <c r="U13" s="240" t="str">
        <f t="shared" si="2"/>
        <v/>
      </c>
      <c r="V13" s="86"/>
      <c r="W13" s="239" t="s">
        <v>76</v>
      </c>
      <c r="X13" s="87"/>
      <c r="Y13" s="87"/>
      <c r="Z13" s="240" t="str">
        <f t="shared" si="3"/>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3" customHeight="1" thickBot="1">
      <c r="A14" s="529"/>
      <c r="B14" s="466"/>
      <c r="C14" s="242"/>
      <c r="D14" s="504"/>
      <c r="E14" s="462"/>
      <c r="F14" s="464" t="str">
        <f t="shared" si="4"/>
        <v/>
      </c>
      <c r="G14" s="462"/>
      <c r="H14" s="243" t="s">
        <v>57</v>
      </c>
      <c r="I14" s="150"/>
      <c r="J14" s="89"/>
      <c r="K14" s="245" t="str">
        <f t="shared" si="0"/>
        <v/>
      </c>
      <c r="L14" s="90"/>
      <c r="M14" s="243" t="s">
        <v>57</v>
      </c>
      <c r="N14" s="150"/>
      <c r="O14" s="89"/>
      <c r="P14" s="244" t="str">
        <f t="shared" si="1"/>
        <v/>
      </c>
      <c r="Q14" s="90"/>
      <c r="R14" s="243" t="s">
        <v>57</v>
      </c>
      <c r="S14" s="150"/>
      <c r="T14" s="89"/>
      <c r="U14" s="245" t="str">
        <f t="shared" si="2"/>
        <v/>
      </c>
      <c r="V14" s="90"/>
      <c r="W14" s="243" t="s">
        <v>57</v>
      </c>
      <c r="X14" s="150"/>
      <c r="Y14" s="89"/>
      <c r="Z14" s="245" t="str">
        <f t="shared" si="3"/>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28"/>
      <c r="B15" s="520"/>
      <c r="C15" s="238"/>
      <c r="D15" s="461"/>
      <c r="E15" s="461"/>
      <c r="F15" s="463" t="str">
        <f t="shared" si="4"/>
        <v/>
      </c>
      <c r="G15" s="465"/>
      <c r="H15" s="239" t="s">
        <v>76</v>
      </c>
      <c r="I15" s="87"/>
      <c r="J15" s="87"/>
      <c r="K15" s="240" t="str">
        <f t="shared" si="0"/>
        <v/>
      </c>
      <c r="L15" s="86"/>
      <c r="M15" s="239" t="s">
        <v>76</v>
      </c>
      <c r="N15" s="87"/>
      <c r="O15" s="87"/>
      <c r="P15" s="241" t="str">
        <f t="shared" si="1"/>
        <v/>
      </c>
      <c r="Q15" s="86"/>
      <c r="R15" s="239" t="s">
        <v>76</v>
      </c>
      <c r="S15" s="87"/>
      <c r="T15" s="87"/>
      <c r="U15" s="240" t="str">
        <f t="shared" si="2"/>
        <v/>
      </c>
      <c r="V15" s="86"/>
      <c r="W15" s="239" t="s">
        <v>76</v>
      </c>
      <c r="X15" s="87"/>
      <c r="Y15" s="87"/>
      <c r="Z15" s="240" t="str">
        <f t="shared" si="3"/>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529"/>
      <c r="B16" s="466"/>
      <c r="C16" s="242"/>
      <c r="D16" s="504"/>
      <c r="E16" s="462"/>
      <c r="F16" s="464" t="str">
        <f t="shared" si="4"/>
        <v/>
      </c>
      <c r="G16" s="466"/>
      <c r="H16" s="243" t="s">
        <v>57</v>
      </c>
      <c r="I16" s="150"/>
      <c r="J16" s="89"/>
      <c r="K16" s="245" t="str">
        <f t="shared" si="0"/>
        <v/>
      </c>
      <c r="L16" s="90"/>
      <c r="M16" s="243" t="s">
        <v>57</v>
      </c>
      <c r="N16" s="150"/>
      <c r="O16" s="89"/>
      <c r="P16" s="244" t="str">
        <f t="shared" si="1"/>
        <v/>
      </c>
      <c r="Q16" s="90"/>
      <c r="R16" s="243" t="s">
        <v>57</v>
      </c>
      <c r="S16" s="150"/>
      <c r="T16" s="89"/>
      <c r="U16" s="245" t="str">
        <f t="shared" si="2"/>
        <v/>
      </c>
      <c r="V16" s="90"/>
      <c r="W16" s="243" t="s">
        <v>57</v>
      </c>
      <c r="X16" s="150"/>
      <c r="Y16" s="89"/>
      <c r="Z16" s="245" t="str">
        <f t="shared" si="3"/>
        <v/>
      </c>
      <c r="AA16" s="90"/>
      <c r="AB16" s="221"/>
      <c r="AC16" s="84"/>
      <c r="AD16" s="81"/>
      <c r="AE16" s="81"/>
      <c r="AF16" s="81"/>
      <c r="AG16" s="81"/>
      <c r="AH16" s="81"/>
      <c r="AI16" s="81"/>
      <c r="AJ16" s="81"/>
      <c r="AK16" s="81"/>
      <c r="AL16" s="81"/>
      <c r="AM16" s="81"/>
      <c r="AN16" s="81"/>
      <c r="AO16" s="81"/>
      <c r="AP16" s="81"/>
      <c r="AQ16" s="82"/>
      <c r="AR16" s="82"/>
      <c r="AS16" s="82"/>
      <c r="AV16" s="246" t="s">
        <v>189</v>
      </c>
      <c r="AW16" s="157">
        <v>0.2</v>
      </c>
      <c r="AX16" s="246" t="s">
        <v>188</v>
      </c>
      <c r="AY16" s="157">
        <v>0.1</v>
      </c>
    </row>
    <row r="17" spans="1:71" s="187" customFormat="1" ht="30" customHeight="1" thickBot="1">
      <c r="A17" s="528"/>
      <c r="B17" s="520"/>
      <c r="C17" s="238"/>
      <c r="D17" s="461"/>
      <c r="E17" s="461"/>
      <c r="F17" s="463" t="str">
        <f t="shared" si="4"/>
        <v/>
      </c>
      <c r="G17" s="465"/>
      <c r="H17" s="239" t="s">
        <v>76</v>
      </c>
      <c r="I17" s="87"/>
      <c r="J17" s="87"/>
      <c r="K17" s="240" t="str">
        <f t="shared" si="0"/>
        <v/>
      </c>
      <c r="L17" s="86"/>
      <c r="M17" s="239" t="s">
        <v>76</v>
      </c>
      <c r="N17" s="87"/>
      <c r="O17" s="87"/>
      <c r="P17" s="241" t="str">
        <f t="shared" si="1"/>
        <v/>
      </c>
      <c r="Q17" s="86"/>
      <c r="R17" s="239" t="s">
        <v>76</v>
      </c>
      <c r="S17" s="87"/>
      <c r="T17" s="87"/>
      <c r="U17" s="240" t="str">
        <f t="shared" si="2"/>
        <v/>
      </c>
      <c r="V17" s="86"/>
      <c r="W17" s="239" t="s">
        <v>76</v>
      </c>
      <c r="X17" s="87"/>
      <c r="Y17" s="87"/>
      <c r="Z17" s="240" t="str">
        <f t="shared" si="3"/>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529"/>
      <c r="B18" s="466"/>
      <c r="C18" s="242"/>
      <c r="D18" s="504"/>
      <c r="E18" s="462"/>
      <c r="F18" s="464" t="str">
        <f t="shared" si="4"/>
        <v/>
      </c>
      <c r="G18" s="466"/>
      <c r="H18" s="243" t="s">
        <v>57</v>
      </c>
      <c r="I18" s="150"/>
      <c r="J18" s="89"/>
      <c r="K18" s="245" t="str">
        <f t="shared" si="0"/>
        <v/>
      </c>
      <c r="L18" s="90"/>
      <c r="M18" s="243" t="s">
        <v>57</v>
      </c>
      <c r="N18" s="150"/>
      <c r="O18" s="89"/>
      <c r="P18" s="244" t="str">
        <f t="shared" si="1"/>
        <v/>
      </c>
      <c r="Q18" s="90"/>
      <c r="R18" s="243" t="s">
        <v>57</v>
      </c>
      <c r="S18" s="150"/>
      <c r="T18" s="89"/>
      <c r="U18" s="245" t="str">
        <f t="shared" si="2"/>
        <v/>
      </c>
      <c r="V18" s="90"/>
      <c r="W18" s="243" t="s">
        <v>57</v>
      </c>
      <c r="X18" s="150"/>
      <c r="Y18" s="89"/>
      <c r="Z18" s="245" t="str">
        <f t="shared" si="3"/>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28"/>
      <c r="B19" s="520"/>
      <c r="C19" s="238"/>
      <c r="D19" s="461"/>
      <c r="E19" s="461"/>
      <c r="F19" s="463" t="str">
        <f t="shared" si="4"/>
        <v/>
      </c>
      <c r="G19" s="465"/>
      <c r="H19" s="239" t="s">
        <v>76</v>
      </c>
      <c r="I19" s="87"/>
      <c r="J19" s="87"/>
      <c r="K19" s="240" t="str">
        <f t="shared" si="0"/>
        <v/>
      </c>
      <c r="L19" s="86"/>
      <c r="M19" s="239" t="s">
        <v>76</v>
      </c>
      <c r="N19" s="87"/>
      <c r="O19" s="87"/>
      <c r="P19" s="241" t="str">
        <f t="shared" si="1"/>
        <v/>
      </c>
      <c r="Q19" s="86"/>
      <c r="R19" s="239" t="s">
        <v>76</v>
      </c>
      <c r="S19" s="87"/>
      <c r="T19" s="87"/>
      <c r="U19" s="240" t="str">
        <f t="shared" si="2"/>
        <v/>
      </c>
      <c r="V19" s="86"/>
      <c r="W19" s="239" t="s">
        <v>76</v>
      </c>
      <c r="X19" s="87"/>
      <c r="Y19" s="87"/>
      <c r="Z19" s="240" t="str">
        <f t="shared" si="3"/>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529"/>
      <c r="B20" s="466"/>
      <c r="C20" s="242"/>
      <c r="D20" s="504"/>
      <c r="E20" s="462"/>
      <c r="F20" s="464" t="str">
        <f t="shared" si="4"/>
        <v/>
      </c>
      <c r="G20" s="466"/>
      <c r="H20" s="243" t="s">
        <v>57</v>
      </c>
      <c r="I20" s="150"/>
      <c r="J20" s="89"/>
      <c r="K20" s="245" t="str">
        <f t="shared" si="0"/>
        <v/>
      </c>
      <c r="L20" s="90"/>
      <c r="M20" s="243" t="s">
        <v>57</v>
      </c>
      <c r="N20" s="150"/>
      <c r="O20" s="89"/>
      <c r="P20" s="244" t="str">
        <f t="shared" si="1"/>
        <v/>
      </c>
      <c r="Q20" s="90"/>
      <c r="R20" s="243" t="s">
        <v>57</v>
      </c>
      <c r="S20" s="150"/>
      <c r="T20" s="89"/>
      <c r="U20" s="245" t="str">
        <f t="shared" si="2"/>
        <v/>
      </c>
      <c r="V20" s="90"/>
      <c r="W20" s="243" t="s">
        <v>57</v>
      </c>
      <c r="X20" s="150"/>
      <c r="Y20" s="89"/>
      <c r="Z20" s="245" t="str">
        <f t="shared" si="3"/>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28"/>
      <c r="B21" s="520"/>
      <c r="C21" s="238"/>
      <c r="D21" s="461"/>
      <c r="E21" s="461"/>
      <c r="F21" s="463" t="str">
        <f t="shared" si="4"/>
        <v/>
      </c>
      <c r="G21" s="465"/>
      <c r="H21" s="239" t="s">
        <v>76</v>
      </c>
      <c r="I21" s="183"/>
      <c r="J21" s="87"/>
      <c r="K21" s="240" t="str">
        <f t="shared" si="0"/>
        <v/>
      </c>
      <c r="L21" s="86"/>
      <c r="M21" s="239" t="s">
        <v>76</v>
      </c>
      <c r="N21" s="87"/>
      <c r="O21" s="87"/>
      <c r="P21" s="241" t="str">
        <f t="shared" si="1"/>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529"/>
      <c r="B22" s="466"/>
      <c r="C22" s="242"/>
      <c r="D22" s="504"/>
      <c r="E22" s="462"/>
      <c r="F22" s="464" t="str">
        <f t="shared" si="4"/>
        <v/>
      </c>
      <c r="G22" s="466"/>
      <c r="H22" s="243" t="s">
        <v>57</v>
      </c>
      <c r="I22" s="150"/>
      <c r="J22" s="89"/>
      <c r="K22" s="244" t="str">
        <f t="shared" si="0"/>
        <v/>
      </c>
      <c r="L22" s="90"/>
      <c r="M22" s="243" t="s">
        <v>57</v>
      </c>
      <c r="N22" s="150"/>
      <c r="O22" s="89"/>
      <c r="P22" s="244" t="str">
        <f t="shared" si="1"/>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28"/>
      <c r="B23" s="520"/>
      <c r="C23" s="238"/>
      <c r="D23" s="461"/>
      <c r="E23" s="461"/>
      <c r="F23" s="463" t="str">
        <f t="shared" si="4"/>
        <v/>
      </c>
      <c r="G23" s="465"/>
      <c r="H23" s="239" t="s">
        <v>76</v>
      </c>
      <c r="I23" s="87"/>
      <c r="J23" s="87"/>
      <c r="K23" s="240" t="str">
        <f t="shared" si="0"/>
        <v/>
      </c>
      <c r="L23" s="86"/>
      <c r="M23" s="239" t="s">
        <v>76</v>
      </c>
      <c r="N23" s="87"/>
      <c r="O23" s="87"/>
      <c r="P23" s="241" t="str">
        <f t="shared" si="1"/>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529"/>
      <c r="B24" s="466"/>
      <c r="C24" s="242"/>
      <c r="D24" s="504"/>
      <c r="E24" s="462"/>
      <c r="F24" s="464" t="str">
        <f t="shared" si="4"/>
        <v/>
      </c>
      <c r="G24" s="466"/>
      <c r="H24" s="243" t="s">
        <v>57</v>
      </c>
      <c r="I24" s="150"/>
      <c r="J24" s="89"/>
      <c r="K24" s="245" t="str">
        <f t="shared" si="0"/>
        <v/>
      </c>
      <c r="L24" s="90"/>
      <c r="M24" s="243" t="s">
        <v>57</v>
      </c>
      <c r="N24" s="150"/>
      <c r="O24" s="89"/>
      <c r="P24" s="244" t="str">
        <f t="shared" si="1"/>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28"/>
      <c r="B25" s="520"/>
      <c r="C25" s="238"/>
      <c r="D25" s="461"/>
      <c r="E25" s="461"/>
      <c r="F25" s="463" t="str">
        <f t="shared" si="4"/>
        <v/>
      </c>
      <c r="G25" s="465"/>
      <c r="H25" s="239" t="s">
        <v>76</v>
      </c>
      <c r="I25" s="87"/>
      <c r="J25" s="87"/>
      <c r="K25" s="240" t="str">
        <f t="shared" si="0"/>
        <v/>
      </c>
      <c r="L25" s="86"/>
      <c r="M25" s="239" t="s">
        <v>76</v>
      </c>
      <c r="N25" s="87"/>
      <c r="O25" s="87"/>
      <c r="P25" s="241" t="str">
        <f t="shared" si="1"/>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529"/>
      <c r="B26" s="466"/>
      <c r="C26" s="242"/>
      <c r="D26" s="504"/>
      <c r="E26" s="462"/>
      <c r="F26" s="464" t="str">
        <f t="shared" si="4"/>
        <v/>
      </c>
      <c r="G26" s="466"/>
      <c r="H26" s="243" t="s">
        <v>57</v>
      </c>
      <c r="I26" s="150"/>
      <c r="J26" s="89"/>
      <c r="K26" s="245" t="str">
        <f t="shared" si="0"/>
        <v/>
      </c>
      <c r="L26" s="90"/>
      <c r="M26" s="243" t="s">
        <v>57</v>
      </c>
      <c r="N26" s="150"/>
      <c r="O26" s="89"/>
      <c r="P26" s="244" t="str">
        <f t="shared" si="1"/>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28"/>
      <c r="B27" s="520"/>
      <c r="C27" s="238"/>
      <c r="D27" s="461"/>
      <c r="E27" s="461"/>
      <c r="F27" s="463" t="str">
        <f t="shared" si="4"/>
        <v/>
      </c>
      <c r="G27" s="465"/>
      <c r="H27" s="239" t="s">
        <v>76</v>
      </c>
      <c r="I27" s="87"/>
      <c r="J27" s="87"/>
      <c r="K27" s="240" t="str">
        <f t="shared" si="0"/>
        <v/>
      </c>
      <c r="L27" s="86"/>
      <c r="M27" s="239" t="s">
        <v>76</v>
      </c>
      <c r="N27" s="87"/>
      <c r="O27" s="87"/>
      <c r="P27" s="241" t="str">
        <f t="shared" si="1"/>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529"/>
      <c r="B28" s="466"/>
      <c r="C28" s="242"/>
      <c r="D28" s="504"/>
      <c r="E28" s="462"/>
      <c r="F28" s="464" t="str">
        <f t="shared" si="4"/>
        <v/>
      </c>
      <c r="G28" s="466"/>
      <c r="H28" s="243" t="s">
        <v>57</v>
      </c>
      <c r="I28" s="150"/>
      <c r="J28" s="89"/>
      <c r="K28" s="245" t="str">
        <f t="shared" si="0"/>
        <v/>
      </c>
      <c r="L28" s="90"/>
      <c r="M28" s="243" t="s">
        <v>57</v>
      </c>
      <c r="N28" s="150"/>
      <c r="O28" s="89"/>
      <c r="P28" s="244" t="str">
        <f t="shared" si="1"/>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28"/>
      <c r="B29" s="520"/>
      <c r="C29" s="238"/>
      <c r="D29" s="461"/>
      <c r="E29" s="461"/>
      <c r="F29" s="463" t="str">
        <f t="shared" si="4"/>
        <v/>
      </c>
      <c r="G29" s="465"/>
      <c r="H29" s="239" t="s">
        <v>76</v>
      </c>
      <c r="I29" s="87"/>
      <c r="J29" s="87"/>
      <c r="K29" s="240" t="str">
        <f t="shared" si="0"/>
        <v/>
      </c>
      <c r="L29" s="86"/>
      <c r="M29" s="239" t="s">
        <v>76</v>
      </c>
      <c r="N29" s="87"/>
      <c r="O29" s="87"/>
      <c r="P29" s="241" t="str">
        <f t="shared" si="1"/>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529"/>
      <c r="B30" s="466"/>
      <c r="C30" s="254"/>
      <c r="D30" s="504"/>
      <c r="E30" s="462"/>
      <c r="F30" s="464" t="str">
        <f t="shared" si="4"/>
        <v/>
      </c>
      <c r="G30" s="466"/>
      <c r="H30" s="243" t="s">
        <v>57</v>
      </c>
      <c r="I30" s="150"/>
      <c r="J30" s="89"/>
      <c r="K30" s="245" t="str">
        <f t="shared" si="0"/>
        <v/>
      </c>
      <c r="L30" s="90"/>
      <c r="M30" s="243" t="s">
        <v>57</v>
      </c>
      <c r="N30" s="150"/>
      <c r="O30" s="89"/>
      <c r="P30" s="244" t="str">
        <f t="shared" si="1"/>
        <v/>
      </c>
      <c r="Q30" s="90"/>
      <c r="R30" s="243" t="s">
        <v>57</v>
      </c>
      <c r="S30" s="150"/>
      <c r="T30" s="89"/>
      <c r="U30" s="245" t="str">
        <f t="shared" si="9"/>
        <v/>
      </c>
      <c r="V30" s="90"/>
      <c r="W30" s="243" t="s">
        <v>57</v>
      </c>
      <c r="X30" s="150"/>
      <c r="Y30" s="89"/>
      <c r="Z30" s="245" t="str">
        <f t="shared" si="10"/>
        <v/>
      </c>
      <c r="AA30" s="90"/>
      <c r="AB30" s="255"/>
      <c r="AC30" s="84"/>
      <c r="AD30" s="81"/>
      <c r="AE30" s="81"/>
      <c r="AF30" s="81"/>
      <c r="AG30" s="81"/>
      <c r="AH30" s="81"/>
      <c r="AI30" s="81"/>
      <c r="AJ30" s="81"/>
      <c r="AK30" s="81"/>
      <c r="AL30" s="81"/>
      <c r="AM30" s="81"/>
      <c r="AN30" s="81"/>
      <c r="AO30" s="81"/>
      <c r="AP30" s="81"/>
      <c r="AQ30" s="82"/>
      <c r="AR30" s="82"/>
      <c r="AS30" s="82"/>
      <c r="AV30" s="256" t="str">
        <f>IF(B13="","",B13)</f>
        <v xml:space="preserve"> </v>
      </c>
      <c r="AW30" s="257" t="s">
        <v>85</v>
      </c>
      <c r="AX30" s="258"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9"/>
      <c r="AC31" s="255"/>
      <c r="AD31" s="255"/>
      <c r="AE31" s="255"/>
      <c r="AF31" s="255"/>
      <c r="AG31" s="255"/>
      <c r="AH31" s="81"/>
      <c r="AI31" s="81"/>
      <c r="AJ31" s="81"/>
      <c r="AK31" s="81"/>
      <c r="AL31" s="81"/>
      <c r="AM31" s="81"/>
      <c r="AN31" s="81"/>
      <c r="AO31" s="81"/>
      <c r="AP31" s="81"/>
      <c r="AQ31" s="82"/>
      <c r="AR31" s="82"/>
      <c r="AS31" s="82"/>
      <c r="AV31" s="260"/>
      <c r="AW31" s="261"/>
      <c r="AX31" s="262"/>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4"/>
      <c r="AB32" s="264"/>
      <c r="AC32" s="255"/>
      <c r="AD32" s="255"/>
      <c r="AE32" s="255"/>
      <c r="AF32" s="255"/>
      <c r="AV32" s="260"/>
      <c r="AW32" s="261"/>
      <c r="AX32" s="265"/>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496"/>
      <c r="C33" s="266"/>
      <c r="D33" s="503" t="s">
        <v>98</v>
      </c>
      <c r="E33" s="496"/>
      <c r="F33" s="496"/>
      <c r="G33" s="496"/>
      <c r="H33" s="496"/>
      <c r="I33" s="496"/>
      <c r="J33" s="496"/>
      <c r="K33" s="496"/>
      <c r="L33" s="496"/>
      <c r="M33" s="496"/>
      <c r="N33" s="496"/>
      <c r="O33" s="497"/>
      <c r="P33" s="505" t="s">
        <v>99</v>
      </c>
      <c r="Q33" s="506"/>
      <c r="R33" s="506"/>
      <c r="S33" s="506"/>
      <c r="T33" s="506"/>
      <c r="U33" s="506"/>
      <c r="V33" s="506"/>
      <c r="W33" s="506"/>
      <c r="X33" s="506"/>
      <c r="Y33" s="506"/>
      <c r="Z33" s="506"/>
      <c r="AA33" s="506"/>
      <c r="AB33" s="507"/>
      <c r="AC33" s="81"/>
      <c r="AD33" s="81"/>
      <c r="AV33" s="260"/>
      <c r="AW33" s="261"/>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267"/>
      <c r="B34" s="268"/>
      <c r="C34" s="269"/>
      <c r="D34" s="525" t="s">
        <v>125</v>
      </c>
      <c r="E34" s="511"/>
      <c r="F34" s="511"/>
      <c r="G34" s="511"/>
      <c r="H34" s="512"/>
      <c r="I34" s="498" t="s">
        <v>77</v>
      </c>
      <c r="J34" s="499"/>
      <c r="K34" s="499"/>
      <c r="L34" s="499"/>
      <c r="M34" s="499"/>
      <c r="N34" s="500"/>
      <c r="O34" s="270" t="s">
        <v>26</v>
      </c>
      <c r="P34" s="271"/>
      <c r="Q34" s="510" t="s">
        <v>125</v>
      </c>
      <c r="R34" s="511"/>
      <c r="S34" s="511"/>
      <c r="T34" s="511"/>
      <c r="U34" s="512"/>
      <c r="V34" s="498" t="s">
        <v>77</v>
      </c>
      <c r="W34" s="499"/>
      <c r="X34" s="499"/>
      <c r="Y34" s="499"/>
      <c r="Z34" s="499"/>
      <c r="AA34" s="500"/>
      <c r="AB34" s="272"/>
      <c r="AC34" s="81"/>
      <c r="AD34" s="81"/>
      <c r="AV34" s="260"/>
      <c r="AW34" s="261"/>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22" t="s">
        <v>75</v>
      </c>
      <c r="D35" s="526" t="s">
        <v>181</v>
      </c>
      <c r="E35" s="473" t="s">
        <v>178</v>
      </c>
      <c r="F35" s="473" t="s">
        <v>182</v>
      </c>
      <c r="G35" s="473" t="s">
        <v>179</v>
      </c>
      <c r="H35" s="508" t="s">
        <v>180</v>
      </c>
      <c r="I35" s="493" t="s">
        <v>37</v>
      </c>
      <c r="J35" s="494"/>
      <c r="K35" s="493" t="s">
        <v>126</v>
      </c>
      <c r="L35" s="494"/>
      <c r="M35" s="493" t="s">
        <v>39</v>
      </c>
      <c r="N35" s="494"/>
      <c r="O35" s="524"/>
      <c r="P35" s="513" t="s">
        <v>75</v>
      </c>
      <c r="Q35" s="501" t="s">
        <v>183</v>
      </c>
      <c r="R35" s="473" t="s">
        <v>184</v>
      </c>
      <c r="S35" s="473" t="s">
        <v>191</v>
      </c>
      <c r="T35" s="473" t="s">
        <v>185</v>
      </c>
      <c r="U35" s="508" t="s">
        <v>186</v>
      </c>
      <c r="V35" s="493" t="s">
        <v>37</v>
      </c>
      <c r="W35" s="494"/>
      <c r="X35" s="493" t="s">
        <v>38</v>
      </c>
      <c r="Y35" s="494"/>
      <c r="Z35" s="493" t="s">
        <v>39</v>
      </c>
      <c r="AA35" s="494"/>
      <c r="AB35" s="273" t="s">
        <v>26</v>
      </c>
      <c r="AC35" s="81"/>
      <c r="AD35" s="81"/>
      <c r="AE35" s="82"/>
      <c r="AV35" s="260"/>
      <c r="AW35" s="27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23"/>
      <c r="D36" s="527"/>
      <c r="E36" s="474"/>
      <c r="F36" s="474"/>
      <c r="G36" s="474"/>
      <c r="H36" s="509"/>
      <c r="I36" s="275" t="s">
        <v>78</v>
      </c>
      <c r="J36" s="276" t="s">
        <v>25</v>
      </c>
      <c r="K36" s="275" t="s">
        <v>78</v>
      </c>
      <c r="L36" s="276" t="s">
        <v>25</v>
      </c>
      <c r="M36" s="275" t="s">
        <v>78</v>
      </c>
      <c r="N36" s="276" t="s">
        <v>25</v>
      </c>
      <c r="O36" s="492"/>
      <c r="P36" s="514"/>
      <c r="Q36" s="502"/>
      <c r="R36" s="474"/>
      <c r="S36" s="474"/>
      <c r="T36" s="474"/>
      <c r="U36" s="509"/>
      <c r="V36" s="275" t="s">
        <v>78</v>
      </c>
      <c r="W36" s="276" t="s">
        <v>25</v>
      </c>
      <c r="X36" s="277"/>
      <c r="Y36" s="276"/>
      <c r="Z36" s="277"/>
      <c r="AA36" s="276"/>
      <c r="AB36" s="278"/>
      <c r="AC36" s="81"/>
      <c r="AD36" s="81"/>
      <c r="AE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3" customHeight="1" thickBot="1">
      <c r="A37" s="530" t="str">
        <f>IF(A11="","",A11)</f>
        <v/>
      </c>
      <c r="B37" s="520"/>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83" t="s">
        <v>76</v>
      </c>
      <c r="Q37" s="15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2"/>
      <c r="AF37" s="82"/>
      <c r="AG37" s="82"/>
      <c r="AH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1.5"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9" t="s">
        <v>82</v>
      </c>
      <c r="Q38" s="152"/>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2"/>
      <c r="AF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xml:space="preserve"> </v>
      </c>
      <c r="B39" s="520" t="str">
        <f>IF(B13="","",B13)</f>
        <v xml:space="preserve">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83" t="s">
        <v>76</v>
      </c>
      <c r="Q39" s="15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2"/>
      <c r="AF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9" t="s">
        <v>82</v>
      </c>
      <c r="Q40" s="152"/>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2"/>
      <c r="AF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 t="shared" ref="B41" si="41">IF(B15="","",B15)</f>
        <v/>
      </c>
      <c r="C41" s="279" t="s">
        <v>76</v>
      </c>
      <c r="D41" s="378"/>
      <c r="E41" s="379"/>
      <c r="F41" s="379"/>
      <c r="G41" s="380"/>
      <c r="H41" s="380"/>
      <c r="I41" s="292" t="str">
        <f t="shared" si="25"/>
        <v/>
      </c>
      <c r="J41" s="281" t="str">
        <f t="shared" si="35"/>
        <v/>
      </c>
      <c r="K41" s="282" t="str">
        <f t="shared" si="26"/>
        <v/>
      </c>
      <c r="L41" s="281" t="str">
        <f t="shared" si="36"/>
        <v/>
      </c>
      <c r="M41" s="282" t="str">
        <f t="shared" si="27"/>
        <v/>
      </c>
      <c r="N41" s="284" t="str">
        <f t="shared" si="32"/>
        <v/>
      </c>
      <c r="O41" s="94"/>
      <c r="P41" s="283" t="s">
        <v>76</v>
      </c>
      <c r="Q41" s="384"/>
      <c r="R41" s="379"/>
      <c r="S41" s="379"/>
      <c r="T41" s="380"/>
      <c r="U41" s="380"/>
      <c r="V41" s="292" t="str">
        <f t="shared" si="28"/>
        <v/>
      </c>
      <c r="W41" s="281" t="str">
        <f t="shared" si="37"/>
        <v/>
      </c>
      <c r="X41" s="282" t="str">
        <f t="shared" si="29"/>
        <v/>
      </c>
      <c r="Y41" s="281" t="str">
        <f t="shared" si="38"/>
        <v/>
      </c>
      <c r="Z41" s="282" t="str">
        <f t="shared" si="30"/>
        <v/>
      </c>
      <c r="AA41" s="284" t="str">
        <f t="shared" si="33"/>
        <v/>
      </c>
      <c r="AB41" s="94"/>
      <c r="AC41" s="81"/>
      <c r="AD41" s="81"/>
      <c r="AE41" s="82"/>
      <c r="AF41" s="82"/>
    </row>
    <row r="42" spans="1:71" s="187" customFormat="1" ht="30" customHeight="1" thickBot="1">
      <c r="A42" s="531"/>
      <c r="B42" s="521"/>
      <c r="C42" s="285" t="s">
        <v>82</v>
      </c>
      <c r="D42" s="381"/>
      <c r="E42" s="382"/>
      <c r="F42" s="382"/>
      <c r="G42" s="383"/>
      <c r="H42" s="383"/>
      <c r="I42" s="286" t="str">
        <f t="shared" si="25"/>
        <v/>
      </c>
      <c r="J42" s="287" t="str">
        <f t="shared" si="35"/>
        <v/>
      </c>
      <c r="K42" s="288" t="str">
        <f t="shared" si="26"/>
        <v/>
      </c>
      <c r="L42" s="287" t="str">
        <f t="shared" si="36"/>
        <v/>
      </c>
      <c r="M42" s="288" t="str">
        <f t="shared" si="27"/>
        <v/>
      </c>
      <c r="N42" s="287" t="str">
        <f t="shared" si="32"/>
        <v/>
      </c>
      <c r="O42" s="98"/>
      <c r="P42" s="289" t="s">
        <v>82</v>
      </c>
      <c r="Q42" s="385"/>
      <c r="R42" s="382"/>
      <c r="S42" s="382"/>
      <c r="T42" s="383"/>
      <c r="U42" s="383"/>
      <c r="V42" s="286" t="str">
        <f t="shared" si="28"/>
        <v/>
      </c>
      <c r="W42" s="287" t="str">
        <f t="shared" si="37"/>
        <v/>
      </c>
      <c r="X42" s="288" t="str">
        <f t="shared" si="29"/>
        <v/>
      </c>
      <c r="Y42" s="287" t="str">
        <f t="shared" si="38"/>
        <v/>
      </c>
      <c r="Z42" s="288" t="str">
        <f t="shared" si="30"/>
        <v/>
      </c>
      <c r="AA42" s="287" t="str">
        <f t="shared" si="33"/>
        <v/>
      </c>
      <c r="AB42" s="98"/>
      <c r="AC42" s="81"/>
      <c r="AD42" s="81"/>
      <c r="AE42" s="82"/>
      <c r="AF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2">IF($E$70="","",(71.498068+94.593053*LOG(F70,10)+41.912053*POWER(LOG(F70,10),2)+9.8247004*POWER(LOG(F70,10),3)+0.28175407*POWER(LOG(F70,10),4)-1.1878455*POWER(LOG(F70,10),5)-0.18014349*POWER(LOG(F70,10),6)+0.14710899*POWER(LOG(F70,10),7)-0.017046845*POWER(LOG(F70,10),8)))</f>
        <v/>
      </c>
      <c r="BB42" s="112" t="str">
        <f t="shared" si="42"/>
        <v/>
      </c>
      <c r="BC42" s="112" t="str">
        <f t="shared" si="42"/>
        <v/>
      </c>
      <c r="BD42" s="112" t="str">
        <f t="shared" si="42"/>
        <v/>
      </c>
      <c r="BE42" s="112" t="str">
        <f t="shared" si="42"/>
        <v/>
      </c>
      <c r="BF42" s="112" t="str">
        <f t="shared" si="42"/>
        <v/>
      </c>
      <c r="BG42" s="112" t="str">
        <f t="shared" si="42"/>
        <v/>
      </c>
      <c r="BH42" s="112" t="str">
        <f t="shared" si="42"/>
        <v/>
      </c>
      <c r="BI42" s="112" t="str">
        <f t="shared" si="42"/>
        <v/>
      </c>
      <c r="BJ42" s="112" t="str">
        <f t="shared" si="42"/>
        <v/>
      </c>
      <c r="BK42" s="112" t="str">
        <f t="shared" si="42"/>
        <v/>
      </c>
      <c r="BL42" s="112" t="str">
        <f t="shared" si="42"/>
        <v/>
      </c>
      <c r="BM42" s="112" t="str">
        <f t="shared" si="42"/>
        <v/>
      </c>
      <c r="BN42" s="112" t="str">
        <f t="shared" si="42"/>
        <v/>
      </c>
      <c r="BO42" s="112" t="str">
        <f t="shared" si="42"/>
        <v/>
      </c>
      <c r="BP42" s="112" t="str">
        <f t="shared" si="42"/>
        <v/>
      </c>
      <c r="BQ42" s="112" t="str">
        <f t="shared" si="42"/>
        <v/>
      </c>
    </row>
    <row r="43" spans="1:71" s="187" customFormat="1" ht="30" customHeight="1">
      <c r="A43" s="530" t="str">
        <f>IF(A17="","",A17)</f>
        <v/>
      </c>
      <c r="B43" s="520" t="str">
        <f t="shared" ref="B43" si="43">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83" t="s">
        <v>76</v>
      </c>
      <c r="Q43" s="15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2"/>
      <c r="AF43" s="82"/>
      <c r="AV43" s="479"/>
      <c r="AW43" s="482"/>
      <c r="AX43" s="476"/>
      <c r="AY43" s="115" t="s">
        <v>35</v>
      </c>
      <c r="AZ43" s="116"/>
      <c r="BA43" s="117" t="str">
        <f t="shared" ref="BA43:BQ43" si="44">IF($E$70="","",((F70-E70)/(0.5*(F70+E70))))</f>
        <v/>
      </c>
      <c r="BB43" s="117" t="str">
        <f t="shared" si="44"/>
        <v/>
      </c>
      <c r="BC43" s="117" t="str">
        <f t="shared" si="44"/>
        <v/>
      </c>
      <c r="BD43" s="117" t="str">
        <f t="shared" si="44"/>
        <v/>
      </c>
      <c r="BE43" s="117" t="str">
        <f t="shared" si="44"/>
        <v/>
      </c>
      <c r="BF43" s="117" t="str">
        <f t="shared" si="44"/>
        <v/>
      </c>
      <c r="BG43" s="117" t="str">
        <f t="shared" si="44"/>
        <v/>
      </c>
      <c r="BH43" s="117" t="str">
        <f t="shared" si="44"/>
        <v/>
      </c>
      <c r="BI43" s="117" t="str">
        <f t="shared" si="44"/>
        <v/>
      </c>
      <c r="BJ43" s="117" t="str">
        <f t="shared" si="44"/>
        <v/>
      </c>
      <c r="BK43" s="117" t="str">
        <f t="shared" si="44"/>
        <v/>
      </c>
      <c r="BL43" s="117" t="str">
        <f t="shared" si="44"/>
        <v/>
      </c>
      <c r="BM43" s="117" t="str">
        <f t="shared" si="44"/>
        <v/>
      </c>
      <c r="BN43" s="117" t="str">
        <f t="shared" si="44"/>
        <v/>
      </c>
      <c r="BO43" s="117" t="str">
        <f t="shared" si="44"/>
        <v/>
      </c>
      <c r="BP43" s="117" t="str">
        <f t="shared" si="44"/>
        <v/>
      </c>
      <c r="BQ43" s="117" t="str">
        <f t="shared" si="44"/>
        <v/>
      </c>
    </row>
    <row r="44" spans="1:71" s="187" customFormat="1" ht="30" customHeight="1" thickBot="1">
      <c r="A44" s="531"/>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9" t="s">
        <v>82</v>
      </c>
      <c r="Q44" s="152"/>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2"/>
      <c r="AF44" s="82"/>
      <c r="AV44" s="479"/>
      <c r="AW44" s="482"/>
      <c r="AX44" s="477"/>
      <c r="AY44" s="119" t="s">
        <v>36</v>
      </c>
      <c r="AZ44" s="247"/>
      <c r="BA44" s="120" t="str">
        <f t="shared" ref="BA44:BQ44" si="45">IF(BA$50="","",(ABS(BA$50-BA43)/BA$50)*100)</f>
        <v/>
      </c>
      <c r="BB44" s="120" t="str">
        <f t="shared" si="45"/>
        <v/>
      </c>
      <c r="BC44" s="120" t="str">
        <f t="shared" si="45"/>
        <v/>
      </c>
      <c r="BD44" s="120" t="str">
        <f t="shared" si="45"/>
        <v/>
      </c>
      <c r="BE44" s="120" t="str">
        <f t="shared" si="45"/>
        <v/>
      </c>
      <c r="BF44" s="120" t="str">
        <f t="shared" si="45"/>
        <v/>
      </c>
      <c r="BG44" s="120" t="str">
        <f t="shared" si="45"/>
        <v/>
      </c>
      <c r="BH44" s="120" t="str">
        <f t="shared" si="45"/>
        <v/>
      </c>
      <c r="BI44" s="120" t="str">
        <f t="shared" si="45"/>
        <v/>
      </c>
      <c r="BJ44" s="120" t="str">
        <f t="shared" si="45"/>
        <v/>
      </c>
      <c r="BK44" s="120" t="str">
        <f t="shared" si="45"/>
        <v/>
      </c>
      <c r="BL44" s="120" t="str">
        <f t="shared" si="45"/>
        <v/>
      </c>
      <c r="BM44" s="120" t="str">
        <f t="shared" si="45"/>
        <v/>
      </c>
      <c r="BN44" s="120" t="str">
        <f t="shared" si="45"/>
        <v/>
      </c>
      <c r="BO44" s="120" t="str">
        <f t="shared" si="45"/>
        <v/>
      </c>
      <c r="BP44" s="120" t="str">
        <f t="shared" si="45"/>
        <v/>
      </c>
      <c r="BQ44" s="120" t="str">
        <f t="shared" si="45"/>
        <v/>
      </c>
    </row>
    <row r="45" spans="1:71" s="187" customFormat="1" ht="30" customHeight="1">
      <c r="A45" s="530" t="str">
        <f>IF(A19="","",A19)</f>
        <v/>
      </c>
      <c r="B45" s="520" t="str">
        <f t="shared" ref="B45" si="46">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83" t="s">
        <v>76</v>
      </c>
      <c r="Q45" s="15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2"/>
      <c r="AF45" s="82"/>
      <c r="AV45" s="479"/>
      <c r="AW45" s="483"/>
      <c r="AX45" s="475" t="s">
        <v>28</v>
      </c>
      <c r="AY45" s="122" t="s">
        <v>88</v>
      </c>
      <c r="AZ45" s="111" t="str">
        <f t="shared" ref="AZ45:BQ45" si="47">IF($E$72="","",(71.498068+94.593053*LOG(E72,10)+41.912053*POWER(LOG(E72,10),2)+9.8247004*POWER(LOG(E72,10),3)+0.28175407*POWER(LOG(E72,10),4)-1.1878455*POWER(LOG(E72,10),5)-0.18014349*POWER(LOG(E72,10),6)+0.14710899*POWER(LOG(E72,10),7)-0.017046845*POWER(LOG(E72,10),8)))</f>
        <v/>
      </c>
      <c r="BA45" s="112" t="str">
        <f t="shared" si="47"/>
        <v/>
      </c>
      <c r="BB45" s="112" t="str">
        <f t="shared" si="47"/>
        <v/>
      </c>
      <c r="BC45" s="112" t="str">
        <f t="shared" si="47"/>
        <v/>
      </c>
      <c r="BD45" s="112" t="str">
        <f t="shared" si="47"/>
        <v/>
      </c>
      <c r="BE45" s="112" t="str">
        <f t="shared" si="47"/>
        <v/>
      </c>
      <c r="BF45" s="112" t="str">
        <f t="shared" si="47"/>
        <v/>
      </c>
      <c r="BG45" s="112" t="str">
        <f t="shared" si="47"/>
        <v/>
      </c>
      <c r="BH45" s="112" t="str">
        <f t="shared" si="47"/>
        <v/>
      </c>
      <c r="BI45" s="112" t="str">
        <f t="shared" si="47"/>
        <v/>
      </c>
      <c r="BJ45" s="112" t="str">
        <f t="shared" si="47"/>
        <v/>
      </c>
      <c r="BK45" s="112" t="str">
        <f t="shared" si="47"/>
        <v/>
      </c>
      <c r="BL45" s="112" t="str">
        <f t="shared" si="47"/>
        <v/>
      </c>
      <c r="BM45" s="112" t="str">
        <f t="shared" si="47"/>
        <v/>
      </c>
      <c r="BN45" s="112" t="str">
        <f t="shared" si="47"/>
        <v/>
      </c>
      <c r="BO45" s="112" t="str">
        <f t="shared" si="47"/>
        <v/>
      </c>
      <c r="BP45" s="112" t="str">
        <f t="shared" si="47"/>
        <v/>
      </c>
      <c r="BQ45" s="112" t="str">
        <f t="shared" si="47"/>
        <v/>
      </c>
    </row>
    <row r="46" spans="1:71" s="187" customFormat="1" ht="30" customHeight="1" thickBot="1">
      <c r="A46" s="531"/>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9" t="s">
        <v>82</v>
      </c>
      <c r="Q46" s="152"/>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2"/>
      <c r="AF46" s="82"/>
      <c r="AV46" s="479"/>
      <c r="AW46" s="483"/>
      <c r="AX46" s="476"/>
      <c r="AY46" s="126" t="s">
        <v>35</v>
      </c>
      <c r="AZ46" s="248"/>
      <c r="BA46" s="117" t="str">
        <f t="shared" ref="BA46:BQ46" si="48">IF($E$72="","",((F72-E72)/(0.5*(F72+E72))))</f>
        <v/>
      </c>
      <c r="BB46" s="117" t="str">
        <f t="shared" si="48"/>
        <v/>
      </c>
      <c r="BC46" s="117" t="str">
        <f t="shared" si="48"/>
        <v/>
      </c>
      <c r="BD46" s="117" t="str">
        <f t="shared" si="48"/>
        <v/>
      </c>
      <c r="BE46" s="117" t="str">
        <f t="shared" si="48"/>
        <v/>
      </c>
      <c r="BF46" s="117" t="str">
        <f t="shared" si="48"/>
        <v/>
      </c>
      <c r="BG46" s="117" t="str">
        <f t="shared" si="48"/>
        <v/>
      </c>
      <c r="BH46" s="117" t="str">
        <f t="shared" si="48"/>
        <v/>
      </c>
      <c r="BI46" s="117" t="str">
        <f t="shared" si="48"/>
        <v/>
      </c>
      <c r="BJ46" s="117" t="str">
        <f t="shared" si="48"/>
        <v/>
      </c>
      <c r="BK46" s="117" t="str">
        <f t="shared" si="48"/>
        <v/>
      </c>
      <c r="BL46" s="117" t="str">
        <f t="shared" si="48"/>
        <v/>
      </c>
      <c r="BM46" s="117" t="str">
        <f t="shared" si="48"/>
        <v/>
      </c>
      <c r="BN46" s="117" t="str">
        <f t="shared" si="48"/>
        <v/>
      </c>
      <c r="BO46" s="117" t="str">
        <f t="shared" si="48"/>
        <v/>
      </c>
      <c r="BP46" s="117" t="str">
        <f t="shared" si="48"/>
        <v/>
      </c>
      <c r="BQ46" s="117" t="str">
        <f t="shared" si="48"/>
        <v/>
      </c>
    </row>
    <row r="47" spans="1:71" s="187" customFormat="1" ht="30" customHeight="1" thickBot="1">
      <c r="A47" s="530" t="str">
        <f>IF(A21="","",A21)</f>
        <v/>
      </c>
      <c r="B47" s="520" t="str">
        <f t="shared" ref="B47" si="49">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83" t="s">
        <v>76</v>
      </c>
      <c r="Q47" s="15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2"/>
      <c r="AF47" s="82"/>
      <c r="AV47" s="479"/>
      <c r="AW47" s="484"/>
      <c r="AX47" s="477"/>
      <c r="AY47" s="127" t="s">
        <v>36</v>
      </c>
      <c r="AZ47" s="247"/>
      <c r="BA47" s="120" t="str">
        <f t="shared" ref="BA47:BQ47" si="50">IF(BA$50="","",(ABS(BA$50-BA46)/BA$50)*100)</f>
        <v/>
      </c>
      <c r="BB47" s="120" t="str">
        <f t="shared" si="50"/>
        <v/>
      </c>
      <c r="BC47" s="120" t="str">
        <f t="shared" si="50"/>
        <v/>
      </c>
      <c r="BD47" s="120" t="str">
        <f t="shared" si="50"/>
        <v/>
      </c>
      <c r="BE47" s="120" t="str">
        <f t="shared" si="50"/>
        <v/>
      </c>
      <c r="BF47" s="120" t="str">
        <f t="shared" si="50"/>
        <v/>
      </c>
      <c r="BG47" s="120" t="str">
        <f t="shared" si="50"/>
        <v/>
      </c>
      <c r="BH47" s="120" t="str">
        <f t="shared" si="50"/>
        <v/>
      </c>
      <c r="BI47" s="120" t="str">
        <f t="shared" si="50"/>
        <v/>
      </c>
      <c r="BJ47" s="120" t="str">
        <f t="shared" si="50"/>
        <v/>
      </c>
      <c r="BK47" s="120" t="str">
        <f t="shared" si="50"/>
        <v/>
      </c>
      <c r="BL47" s="120" t="str">
        <f t="shared" si="50"/>
        <v/>
      </c>
      <c r="BM47" s="120" t="str">
        <f t="shared" si="50"/>
        <v/>
      </c>
      <c r="BN47" s="120" t="str">
        <f t="shared" si="50"/>
        <v/>
      </c>
      <c r="BO47" s="120" t="str">
        <f t="shared" si="50"/>
        <v/>
      </c>
      <c r="BP47" s="120" t="str">
        <f t="shared" si="50"/>
        <v/>
      </c>
      <c r="BQ47" s="120" t="str">
        <f t="shared" si="50"/>
        <v/>
      </c>
    </row>
    <row r="48" spans="1:71" s="187" customFormat="1" ht="30" customHeight="1" thickBot="1">
      <c r="A48" s="531"/>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9" t="s">
        <v>82</v>
      </c>
      <c r="Q48" s="152"/>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2"/>
      <c r="AF48" s="82"/>
      <c r="AV48" s="479"/>
      <c r="AW48" s="485" t="s">
        <v>49</v>
      </c>
      <c r="AX48" s="249" t="s">
        <v>86</v>
      </c>
      <c r="AY48" s="110" t="s">
        <v>34</v>
      </c>
      <c r="AZ48" s="134" t="str">
        <f>IF($E$70="","",(E70+E72)/2)</f>
        <v/>
      </c>
      <c r="BA48" s="124" t="str">
        <f t="shared" ref="BA48:BP48" si="51">IF($V$70="","",(10^((-1.3011877+(0.080242636*LN(BA49))+(0.13646699*(LN(BA49))^2)+(-0.025468404*(LN(BA49))^3)+(0.0013635334*(LN(BA49))^4))/(1+(-0.025840191*LN(BA49))+(-0.10320229*(LN(BA49))^2)+(0.02874562*(LN(BA49))^3)+(-0.0031978977*(LN(BA49))^4)+(0.00012992634*(LN(BA49))^5)))))</f>
        <v/>
      </c>
      <c r="BB48" s="124" t="str">
        <f t="shared" si="51"/>
        <v/>
      </c>
      <c r="BC48" s="124" t="str">
        <f t="shared" si="51"/>
        <v/>
      </c>
      <c r="BD48" s="124" t="str">
        <f t="shared" si="51"/>
        <v/>
      </c>
      <c r="BE48" s="124" t="str">
        <f t="shared" si="51"/>
        <v/>
      </c>
      <c r="BF48" s="124" t="str">
        <f t="shared" si="51"/>
        <v/>
      </c>
      <c r="BG48" s="124" t="str">
        <f t="shared" si="51"/>
        <v/>
      </c>
      <c r="BH48" s="124" t="str">
        <f t="shared" si="51"/>
        <v/>
      </c>
      <c r="BI48" s="124" t="str">
        <f t="shared" si="51"/>
        <v/>
      </c>
      <c r="BJ48" s="124" t="str">
        <f t="shared" si="51"/>
        <v/>
      </c>
      <c r="BK48" s="124" t="str">
        <f t="shared" si="51"/>
        <v/>
      </c>
      <c r="BL48" s="124" t="str">
        <f t="shared" si="51"/>
        <v/>
      </c>
      <c r="BM48" s="124" t="str">
        <f t="shared" si="51"/>
        <v/>
      </c>
      <c r="BN48" s="124" t="str">
        <f t="shared" si="51"/>
        <v/>
      </c>
      <c r="BO48" s="124" t="str">
        <f t="shared" si="51"/>
        <v/>
      </c>
      <c r="BP48" s="124" t="str">
        <f t="shared" si="51"/>
        <v/>
      </c>
      <c r="BQ48" s="250" t="str">
        <f>IF($E$70="","",(V70+V72)/2)</f>
        <v/>
      </c>
      <c r="BR48" s="251" t="s">
        <v>89</v>
      </c>
      <c r="BS48" s="129" t="str">
        <f>IF($V$70="","",(BQ49-AZ49)/$V$61)</f>
        <v/>
      </c>
    </row>
    <row r="49" spans="1:71" s="187" customFormat="1" ht="30" customHeight="1" thickBot="1">
      <c r="A49" s="530" t="str">
        <f>IF(A23="","",A23)</f>
        <v/>
      </c>
      <c r="B49" s="520" t="str">
        <f t="shared" ref="B49" si="52">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83" t="s">
        <v>76</v>
      </c>
      <c r="Q49" s="15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2"/>
      <c r="AF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53">IF($V$70="","",$BS$48*F61+$BS$49)</f>
        <v/>
      </c>
      <c r="BB49" s="117" t="str">
        <f t="shared" si="53"/>
        <v/>
      </c>
      <c r="BC49" s="117" t="str">
        <f t="shared" si="53"/>
        <v/>
      </c>
      <c r="BD49" s="117" t="str">
        <f t="shared" si="53"/>
        <v/>
      </c>
      <c r="BE49" s="117" t="str">
        <f t="shared" si="53"/>
        <v/>
      </c>
      <c r="BF49" s="117" t="str">
        <f t="shared" si="53"/>
        <v/>
      </c>
      <c r="BG49" s="117" t="str">
        <f t="shared" si="53"/>
        <v/>
      </c>
      <c r="BH49" s="117" t="str">
        <f t="shared" si="53"/>
        <v/>
      </c>
      <c r="BI49" s="117" t="str">
        <f t="shared" si="53"/>
        <v/>
      </c>
      <c r="BJ49" s="117" t="str">
        <f t="shared" si="53"/>
        <v/>
      </c>
      <c r="BK49" s="117" t="str">
        <f t="shared" si="53"/>
        <v/>
      </c>
      <c r="BL49" s="117" t="str">
        <f t="shared" si="53"/>
        <v/>
      </c>
      <c r="BM49" s="117" t="str">
        <f t="shared" si="53"/>
        <v/>
      </c>
      <c r="BN49" s="117" t="str">
        <f t="shared" si="53"/>
        <v/>
      </c>
      <c r="BO49" s="117" t="str">
        <f t="shared" si="53"/>
        <v/>
      </c>
      <c r="BP49" s="117" t="str">
        <f t="shared" si="53"/>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531"/>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9" t="s">
        <v>82</v>
      </c>
      <c r="Q50" s="152"/>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2"/>
      <c r="AF50" s="82"/>
      <c r="AV50" s="479"/>
      <c r="AW50" s="486"/>
      <c r="AX50" s="132" t="s">
        <v>35</v>
      </c>
      <c r="AY50" s="126" t="s">
        <v>35</v>
      </c>
      <c r="AZ50" s="248"/>
      <c r="BA50" s="117" t="str">
        <f t="shared" ref="BA50:BQ50" si="54">IF($V$70="","",((BA48-AZ48)/(0.5*(BA48+AZ48))))</f>
        <v/>
      </c>
      <c r="BB50" s="117" t="str">
        <f t="shared" si="54"/>
        <v/>
      </c>
      <c r="BC50" s="117" t="str">
        <f t="shared" si="54"/>
        <v/>
      </c>
      <c r="BD50" s="117" t="str">
        <f t="shared" si="54"/>
        <v/>
      </c>
      <c r="BE50" s="117" t="str">
        <f t="shared" si="54"/>
        <v/>
      </c>
      <c r="BF50" s="117" t="str">
        <f t="shared" si="54"/>
        <v/>
      </c>
      <c r="BG50" s="117" t="str">
        <f t="shared" si="54"/>
        <v/>
      </c>
      <c r="BH50" s="117" t="str">
        <f t="shared" si="54"/>
        <v/>
      </c>
      <c r="BI50" s="117" t="str">
        <f t="shared" si="54"/>
        <v/>
      </c>
      <c r="BJ50" s="117" t="str">
        <f t="shared" si="54"/>
        <v/>
      </c>
      <c r="BK50" s="117" t="str">
        <f t="shared" si="54"/>
        <v/>
      </c>
      <c r="BL50" s="117" t="str">
        <f t="shared" si="54"/>
        <v/>
      </c>
      <c r="BM50" s="117" t="str">
        <f t="shared" si="54"/>
        <v/>
      </c>
      <c r="BN50" s="117" t="str">
        <f t="shared" si="54"/>
        <v/>
      </c>
      <c r="BO50" s="117" t="str">
        <f t="shared" si="54"/>
        <v/>
      </c>
      <c r="BP50" s="117" t="str">
        <f t="shared" si="54"/>
        <v/>
      </c>
      <c r="BQ50" s="117" t="str">
        <f t="shared" si="54"/>
        <v/>
      </c>
    </row>
    <row r="51" spans="1:71" s="187" customFormat="1" ht="30" customHeight="1">
      <c r="A51" s="530" t="str">
        <f>IF(A25="","",A25)</f>
        <v/>
      </c>
      <c r="B51" s="520" t="str">
        <f t="shared" ref="B51" si="55">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83" t="s">
        <v>76</v>
      </c>
      <c r="Q51" s="15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2"/>
      <c r="AF51" s="82"/>
      <c r="AV51" s="479"/>
      <c r="AW51" s="486"/>
      <c r="AX51" s="132" t="s">
        <v>83</v>
      </c>
      <c r="AY51" s="133">
        <f>IF($AY$16="","",$AY$16)</f>
        <v>0.1</v>
      </c>
      <c r="AZ51" s="248"/>
      <c r="BA51" s="117" t="str">
        <f t="shared" ref="BA51:BQ51" si="56">IF($V$70="","",BA$50*(1+$AY$51))</f>
        <v/>
      </c>
      <c r="BB51" s="117" t="str">
        <f t="shared" si="56"/>
        <v/>
      </c>
      <c r="BC51" s="117" t="str">
        <f t="shared" si="56"/>
        <v/>
      </c>
      <c r="BD51" s="117" t="str">
        <f t="shared" si="56"/>
        <v/>
      </c>
      <c r="BE51" s="117" t="str">
        <f t="shared" si="56"/>
        <v/>
      </c>
      <c r="BF51" s="117" t="str">
        <f t="shared" si="56"/>
        <v/>
      </c>
      <c r="BG51" s="117" t="str">
        <f t="shared" si="56"/>
        <v/>
      </c>
      <c r="BH51" s="117" t="str">
        <f t="shared" si="56"/>
        <v/>
      </c>
      <c r="BI51" s="117" t="str">
        <f t="shared" si="56"/>
        <v/>
      </c>
      <c r="BJ51" s="117" t="str">
        <f t="shared" si="56"/>
        <v/>
      </c>
      <c r="BK51" s="117" t="str">
        <f t="shared" si="56"/>
        <v/>
      </c>
      <c r="BL51" s="117" t="str">
        <f t="shared" si="56"/>
        <v/>
      </c>
      <c r="BM51" s="117" t="str">
        <f t="shared" si="56"/>
        <v/>
      </c>
      <c r="BN51" s="117" t="str">
        <f t="shared" si="56"/>
        <v/>
      </c>
      <c r="BO51" s="117" t="str">
        <f t="shared" si="56"/>
        <v/>
      </c>
      <c r="BP51" s="117" t="str">
        <f t="shared" si="56"/>
        <v/>
      </c>
      <c r="BQ51" s="117" t="str">
        <f t="shared" si="56"/>
        <v/>
      </c>
    </row>
    <row r="52" spans="1:71" s="187" customFormat="1" ht="30" customHeight="1" thickBot="1">
      <c r="A52" s="531"/>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9" t="s">
        <v>82</v>
      </c>
      <c r="Q52" s="152"/>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2"/>
      <c r="AF52" s="82"/>
      <c r="AV52" s="480"/>
      <c r="AW52" s="487"/>
      <c r="AX52" s="132" t="s">
        <v>84</v>
      </c>
      <c r="AY52" s="133">
        <f>IF($AY$16="","",-$AY$16)</f>
        <v>-0.1</v>
      </c>
      <c r="AZ52" s="247"/>
      <c r="BA52" s="120" t="str">
        <f t="shared" ref="BA52:BQ52" si="57">IF($V$70="","",BA$50*(1-$AY$51))</f>
        <v/>
      </c>
      <c r="BB52" s="120" t="str">
        <f t="shared" si="57"/>
        <v/>
      </c>
      <c r="BC52" s="120" t="str">
        <f t="shared" si="57"/>
        <v/>
      </c>
      <c r="BD52" s="120" t="str">
        <f t="shared" si="57"/>
        <v/>
      </c>
      <c r="BE52" s="120" t="str">
        <f t="shared" si="57"/>
        <v/>
      </c>
      <c r="BF52" s="120" t="str">
        <f t="shared" si="57"/>
        <v/>
      </c>
      <c r="BG52" s="120" t="str">
        <f t="shared" si="57"/>
        <v/>
      </c>
      <c r="BH52" s="120" t="str">
        <f t="shared" si="57"/>
        <v/>
      </c>
      <c r="BI52" s="120" t="str">
        <f t="shared" si="57"/>
        <v/>
      </c>
      <c r="BJ52" s="120" t="str">
        <f t="shared" si="57"/>
        <v/>
      </c>
      <c r="BK52" s="120" t="str">
        <f t="shared" si="57"/>
        <v/>
      </c>
      <c r="BL52" s="120" t="str">
        <f t="shared" si="57"/>
        <v/>
      </c>
      <c r="BM52" s="120" t="str">
        <f t="shared" si="57"/>
        <v/>
      </c>
      <c r="BN52" s="120" t="str">
        <f t="shared" si="57"/>
        <v/>
      </c>
      <c r="BO52" s="120" t="str">
        <f t="shared" si="57"/>
        <v/>
      </c>
      <c r="BP52" s="120" t="str">
        <f t="shared" si="57"/>
        <v/>
      </c>
      <c r="BQ52" s="120" t="str">
        <f t="shared" si="57"/>
        <v/>
      </c>
    </row>
    <row r="53" spans="1:71" s="187" customFormat="1" ht="30" customHeight="1" thickBot="1">
      <c r="A53" s="530" t="str">
        <f>IF(A27="","",A27)</f>
        <v/>
      </c>
      <c r="B53" s="520" t="str">
        <f t="shared" ref="B53" si="58">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83" t="s">
        <v>76</v>
      </c>
      <c r="Q53" s="15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2"/>
      <c r="AF53" s="82"/>
    </row>
    <row r="54" spans="1:71" s="187" customFormat="1" ht="30" customHeight="1" thickBot="1">
      <c r="A54" s="531"/>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9" t="s">
        <v>82</v>
      </c>
      <c r="Q54" s="152"/>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2"/>
      <c r="AF54" s="82"/>
      <c r="AV54" s="256"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9">IF($E$74="","",(71.498068+94.593053*LOG(F74,10)+41.912053*POWER(LOG(F74,10),2)+9.8247004*POWER(LOG(F74,10),3)+0.28175407*POWER(LOG(F74,10),4)-1.1878455*POWER(LOG(F74,10),5)-0.18014349*POWER(LOG(F74,10),6)+0.14710899*POWER(LOG(F74,10),7)-0.017046845*POWER(LOG(F74,10),8)))</f>
        <v/>
      </c>
      <c r="BB54" s="112" t="str">
        <f t="shared" si="59"/>
        <v/>
      </c>
      <c r="BC54" s="112" t="str">
        <f t="shared" si="59"/>
        <v/>
      </c>
      <c r="BD54" s="112" t="str">
        <f t="shared" si="59"/>
        <v/>
      </c>
      <c r="BE54" s="112" t="str">
        <f t="shared" si="59"/>
        <v/>
      </c>
      <c r="BF54" s="112" t="str">
        <f t="shared" si="59"/>
        <v/>
      </c>
      <c r="BG54" s="112" t="str">
        <f t="shared" si="59"/>
        <v/>
      </c>
      <c r="BH54" s="112" t="str">
        <f t="shared" si="59"/>
        <v/>
      </c>
      <c r="BI54" s="112" t="str">
        <f t="shared" si="59"/>
        <v/>
      </c>
      <c r="BJ54" s="112" t="str">
        <f t="shared" si="59"/>
        <v/>
      </c>
      <c r="BK54" s="112" t="str">
        <f t="shared" si="59"/>
        <v/>
      </c>
      <c r="BL54" s="112" t="str">
        <f t="shared" si="59"/>
        <v/>
      </c>
      <c r="BM54" s="112" t="str">
        <f t="shared" si="59"/>
        <v/>
      </c>
      <c r="BN54" s="112" t="str">
        <f t="shared" si="59"/>
        <v/>
      </c>
      <c r="BO54" s="112" t="str">
        <f t="shared" si="59"/>
        <v/>
      </c>
      <c r="BP54" s="112" t="str">
        <f t="shared" si="59"/>
        <v/>
      </c>
      <c r="BQ54" s="112" t="str">
        <f t="shared" si="59"/>
        <v/>
      </c>
    </row>
    <row r="55" spans="1:71" s="187" customFormat="1" ht="30" customHeight="1">
      <c r="A55" s="530" t="str">
        <f>IF(A29="","",A29)</f>
        <v/>
      </c>
      <c r="B55" s="520" t="str">
        <f t="shared" ref="B55" si="60">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83" t="s">
        <v>76</v>
      </c>
      <c r="Q55" s="15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2"/>
      <c r="AF55" s="82"/>
      <c r="AV55" s="260"/>
      <c r="AW55" s="518"/>
      <c r="AX55" s="476"/>
      <c r="AY55" s="115" t="s">
        <v>35</v>
      </c>
      <c r="AZ55" s="116"/>
      <c r="BA55" s="117" t="str">
        <f t="shared" ref="BA55:BQ55" si="61">IF($E$74="","",((F74-E74)/(0.5*(F74+E74))))</f>
        <v/>
      </c>
      <c r="BB55" s="117" t="str">
        <f t="shared" si="61"/>
        <v/>
      </c>
      <c r="BC55" s="117" t="str">
        <f t="shared" si="61"/>
        <v/>
      </c>
      <c r="BD55" s="117" t="str">
        <f t="shared" si="61"/>
        <v/>
      </c>
      <c r="BE55" s="117" t="str">
        <f t="shared" si="61"/>
        <v/>
      </c>
      <c r="BF55" s="117" t="str">
        <f t="shared" si="61"/>
        <v/>
      </c>
      <c r="BG55" s="117" t="str">
        <f t="shared" si="61"/>
        <v/>
      </c>
      <c r="BH55" s="117" t="str">
        <f t="shared" si="61"/>
        <v/>
      </c>
      <c r="BI55" s="117" t="str">
        <f t="shared" si="61"/>
        <v/>
      </c>
      <c r="BJ55" s="117" t="str">
        <f t="shared" si="61"/>
        <v/>
      </c>
      <c r="BK55" s="117" t="str">
        <f t="shared" si="61"/>
        <v/>
      </c>
      <c r="BL55" s="117" t="str">
        <f t="shared" si="61"/>
        <v/>
      </c>
      <c r="BM55" s="117" t="str">
        <f t="shared" si="61"/>
        <v/>
      </c>
      <c r="BN55" s="117" t="str">
        <f t="shared" si="61"/>
        <v/>
      </c>
      <c r="BO55" s="117" t="str">
        <f t="shared" si="61"/>
        <v/>
      </c>
      <c r="BP55" s="117" t="str">
        <f t="shared" si="61"/>
        <v/>
      </c>
      <c r="BQ55" s="117" t="str">
        <f t="shared" si="61"/>
        <v/>
      </c>
    </row>
    <row r="56" spans="1:71" s="187" customFormat="1" ht="30" customHeight="1" thickBot="1">
      <c r="A56" s="531"/>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9" t="s">
        <v>82</v>
      </c>
      <c r="Q56" s="152"/>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2"/>
      <c r="AV56" s="260"/>
      <c r="AW56" s="518"/>
      <c r="AX56" s="477"/>
      <c r="AY56" s="119" t="s">
        <v>36</v>
      </c>
      <c r="AZ56" s="247"/>
      <c r="BA56" s="120" t="str">
        <f t="shared" ref="BA56:BQ56" si="62">IF(BA$63="","",(ABS(BA$63-BA55)/BA$63)*100)</f>
        <v/>
      </c>
      <c r="BB56" s="120" t="str">
        <f t="shared" si="62"/>
        <v/>
      </c>
      <c r="BC56" s="120" t="str">
        <f t="shared" si="62"/>
        <v/>
      </c>
      <c r="BD56" s="120" t="str">
        <f t="shared" si="62"/>
        <v/>
      </c>
      <c r="BE56" s="120" t="str">
        <f t="shared" si="62"/>
        <v/>
      </c>
      <c r="BF56" s="120" t="str">
        <f t="shared" si="62"/>
        <v/>
      </c>
      <c r="BG56" s="120" t="str">
        <f t="shared" si="62"/>
        <v/>
      </c>
      <c r="BH56" s="120" t="str">
        <f t="shared" si="62"/>
        <v/>
      </c>
      <c r="BI56" s="120" t="str">
        <f t="shared" si="62"/>
        <v/>
      </c>
      <c r="BJ56" s="120" t="str">
        <f t="shared" si="62"/>
        <v/>
      </c>
      <c r="BK56" s="120" t="str">
        <f t="shared" si="62"/>
        <v/>
      </c>
      <c r="BL56" s="120" t="str">
        <f t="shared" si="62"/>
        <v/>
      </c>
      <c r="BM56" s="120" t="str">
        <f t="shared" si="62"/>
        <v/>
      </c>
      <c r="BN56" s="120" t="str">
        <f t="shared" si="62"/>
        <v/>
      </c>
      <c r="BO56" s="120" t="str">
        <f t="shared" si="62"/>
        <v/>
      </c>
      <c r="BP56" s="120" t="str">
        <f t="shared" si="62"/>
        <v/>
      </c>
      <c r="BQ56" s="120" t="str">
        <f t="shared" si="62"/>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V57" s="297"/>
      <c r="AW57" s="518"/>
      <c r="AX57" s="258" t="s">
        <v>28</v>
      </c>
      <c r="AY57" s="122" t="s">
        <v>88</v>
      </c>
      <c r="AZ57" s="111" t="str">
        <f t="shared" ref="AZ57:BQ57" si="63">IF($E$76="","",(71.498068+94.593053*LOG(E76,10)+41.912053*POWER(LOG(E76,10),2)+9.8247004*POWER(LOG(E76,10),3)+0.28175407*POWER(LOG(E76,10),4)-1.1878455*POWER(LOG(E76,10),5)-0.18014349*POWER(LOG(E76,10),6)+0.14710899*POWER(LOG(E76,10),7)-0.017046845*POWER(LOG(E76,10),8)))</f>
        <v/>
      </c>
      <c r="BA57" s="112" t="str">
        <f t="shared" si="63"/>
        <v/>
      </c>
      <c r="BB57" s="112" t="str">
        <f t="shared" si="63"/>
        <v/>
      </c>
      <c r="BC57" s="112" t="str">
        <f t="shared" si="63"/>
        <v/>
      </c>
      <c r="BD57" s="112" t="str">
        <f t="shared" si="63"/>
        <v/>
      </c>
      <c r="BE57" s="112" t="str">
        <f t="shared" si="63"/>
        <v/>
      </c>
      <c r="BF57" s="112" t="str">
        <f t="shared" si="63"/>
        <v/>
      </c>
      <c r="BG57" s="112" t="str">
        <f t="shared" si="63"/>
        <v/>
      </c>
      <c r="BH57" s="112" t="str">
        <f t="shared" si="63"/>
        <v/>
      </c>
      <c r="BI57" s="112" t="str">
        <f t="shared" si="63"/>
        <v/>
      </c>
      <c r="BJ57" s="112" t="str">
        <f t="shared" si="63"/>
        <v/>
      </c>
      <c r="BK57" s="112" t="str">
        <f t="shared" si="63"/>
        <v/>
      </c>
      <c r="BL57" s="112" t="str">
        <f t="shared" si="63"/>
        <v/>
      </c>
      <c r="BM57" s="112" t="str">
        <f t="shared" si="63"/>
        <v/>
      </c>
      <c r="BN57" s="112" t="str">
        <f t="shared" si="63"/>
        <v/>
      </c>
      <c r="BO57" s="112" t="str">
        <f t="shared" si="63"/>
        <v/>
      </c>
      <c r="BP57" s="112" t="str">
        <f t="shared" si="63"/>
        <v/>
      </c>
      <c r="BQ57" s="112" t="str">
        <f t="shared" si="63"/>
        <v/>
      </c>
    </row>
    <row r="58" spans="1:71" s="187" customFormat="1" ht="45.75"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V58" s="260"/>
      <c r="AW58" s="518"/>
      <c r="AX58" s="262"/>
      <c r="AY58" s="126" t="s">
        <v>35</v>
      </c>
      <c r="AZ58" s="248"/>
      <c r="BA58" s="117" t="str">
        <f t="shared" ref="BA58:BQ58" si="64">IF($E$76="","",((F76-E76)/(0.5*(F76+E76))))</f>
        <v/>
      </c>
      <c r="BB58" s="117" t="str">
        <f t="shared" si="64"/>
        <v/>
      </c>
      <c r="BC58" s="117" t="str">
        <f t="shared" si="64"/>
        <v/>
      </c>
      <c r="BD58" s="117" t="str">
        <f t="shared" si="64"/>
        <v/>
      </c>
      <c r="BE58" s="117" t="str">
        <f t="shared" si="64"/>
        <v/>
      </c>
      <c r="BF58" s="117" t="str">
        <f t="shared" si="64"/>
        <v/>
      </c>
      <c r="BG58" s="117" t="str">
        <f t="shared" si="64"/>
        <v/>
      </c>
      <c r="BH58" s="117" t="str">
        <f t="shared" si="64"/>
        <v/>
      </c>
      <c r="BI58" s="117" t="str">
        <f t="shared" si="64"/>
        <v/>
      </c>
      <c r="BJ58" s="117" t="str">
        <f t="shared" si="64"/>
        <v/>
      </c>
      <c r="BK58" s="117" t="str">
        <f t="shared" si="64"/>
        <v/>
      </c>
      <c r="BL58" s="117" t="str">
        <f t="shared" si="64"/>
        <v/>
      </c>
      <c r="BM58" s="117" t="str">
        <f t="shared" si="64"/>
        <v/>
      </c>
      <c r="BN58" s="117" t="str">
        <f t="shared" si="64"/>
        <v/>
      </c>
      <c r="BO58" s="117" t="str">
        <f t="shared" si="64"/>
        <v/>
      </c>
      <c r="BP58" s="117" t="str">
        <f t="shared" si="64"/>
        <v/>
      </c>
      <c r="BQ58" s="117" t="str">
        <f t="shared" si="64"/>
        <v/>
      </c>
    </row>
    <row r="59" spans="1:71" s="187" customFormat="1" ht="55.5" customHeight="1" thickBot="1">
      <c r="A59" s="495" t="s">
        <v>164</v>
      </c>
      <c r="B59" s="496"/>
      <c r="C59" s="496"/>
      <c r="D59" s="496"/>
      <c r="E59" s="496"/>
      <c r="F59" s="496"/>
      <c r="G59" s="300"/>
      <c r="H59" s="300"/>
      <c r="I59" s="300"/>
      <c r="J59" s="300"/>
      <c r="K59" s="300"/>
      <c r="L59" s="300"/>
      <c r="M59" s="300"/>
      <c r="N59" s="300"/>
      <c r="O59" s="300"/>
      <c r="P59" s="300"/>
      <c r="Q59" s="300"/>
      <c r="R59" s="300"/>
      <c r="S59" s="300"/>
      <c r="T59" s="300"/>
      <c r="U59" s="300"/>
      <c r="V59" s="300"/>
      <c r="W59" s="300"/>
      <c r="X59" s="300"/>
      <c r="Y59" s="300"/>
      <c r="Z59" s="301"/>
      <c r="AA59" s="82"/>
      <c r="AB59" s="82"/>
      <c r="AC59" s="82"/>
      <c r="AV59" s="260"/>
      <c r="AW59" s="518"/>
      <c r="AX59" s="262"/>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3" t="s">
        <v>68</v>
      </c>
      <c r="B60" s="533" t="s">
        <v>45</v>
      </c>
      <c r="C60" s="533" t="s">
        <v>81</v>
      </c>
      <c r="D60" s="303" t="s">
        <v>79</v>
      </c>
      <c r="E60" s="304">
        <v>1</v>
      </c>
      <c r="F60" s="305">
        <v>2</v>
      </c>
      <c r="G60" s="305">
        <v>3</v>
      </c>
      <c r="H60" s="305">
        <v>4</v>
      </c>
      <c r="I60" s="306">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V60" s="260"/>
      <c r="AW60" s="519"/>
      <c r="AX60" s="265"/>
      <c r="AY60" s="127" t="s">
        <v>36</v>
      </c>
      <c r="AZ60" s="247"/>
      <c r="BA60" s="120" t="str">
        <f t="shared" ref="BA60:BQ60" si="65">IF(BA$63="","",(ABS(BA$63-BA58)/BA$63)*100)</f>
        <v/>
      </c>
      <c r="BB60" s="120" t="str">
        <f t="shared" si="65"/>
        <v/>
      </c>
      <c r="BC60" s="120" t="str">
        <f t="shared" si="65"/>
        <v/>
      </c>
      <c r="BD60" s="120" t="str">
        <f t="shared" si="65"/>
        <v/>
      </c>
      <c r="BE60" s="120" t="str">
        <f t="shared" si="65"/>
        <v/>
      </c>
      <c r="BF60" s="120" t="str">
        <f t="shared" si="65"/>
        <v/>
      </c>
      <c r="BG60" s="120" t="str">
        <f t="shared" si="65"/>
        <v/>
      </c>
      <c r="BH60" s="120" t="str">
        <f t="shared" si="65"/>
        <v/>
      </c>
      <c r="BI60" s="120" t="str">
        <f t="shared" si="65"/>
        <v/>
      </c>
      <c r="BJ60" s="120" t="str">
        <f t="shared" si="65"/>
        <v/>
      </c>
      <c r="BK60" s="120" t="str">
        <f t="shared" si="65"/>
        <v/>
      </c>
      <c r="BL60" s="120" t="str">
        <f t="shared" si="65"/>
        <v/>
      </c>
      <c r="BM60" s="120" t="str">
        <f t="shared" si="65"/>
        <v/>
      </c>
      <c r="BN60" s="120" t="str">
        <f t="shared" si="65"/>
        <v/>
      </c>
      <c r="BO60" s="120" t="str">
        <f t="shared" si="65"/>
        <v/>
      </c>
      <c r="BP60" s="120" t="str">
        <f t="shared" si="65"/>
        <v/>
      </c>
      <c r="BQ60" s="120" t="str">
        <f t="shared" si="65"/>
        <v/>
      </c>
    </row>
    <row r="61" spans="1:71" s="187" customFormat="1" ht="37.5" customHeight="1" thickBot="1">
      <c r="A61" s="514"/>
      <c r="B61" s="514"/>
      <c r="C61" s="514"/>
      <c r="D61" s="289" t="s">
        <v>33</v>
      </c>
      <c r="E61" s="308">
        <v>0</v>
      </c>
      <c r="F61" s="309">
        <f>E61+240</f>
        <v>240</v>
      </c>
      <c r="G61" s="309">
        <f>F61+240</f>
        <v>480</v>
      </c>
      <c r="H61" s="309">
        <f>G61+240</f>
        <v>720</v>
      </c>
      <c r="I61" s="309">
        <f t="shared" ref="I61:V61" si="66">H61+240</f>
        <v>960</v>
      </c>
      <c r="J61" s="309">
        <f t="shared" si="66"/>
        <v>1200</v>
      </c>
      <c r="K61" s="309">
        <f t="shared" si="66"/>
        <v>1440</v>
      </c>
      <c r="L61" s="309">
        <f>K61+240</f>
        <v>1680</v>
      </c>
      <c r="M61" s="309">
        <f t="shared" si="66"/>
        <v>1920</v>
      </c>
      <c r="N61" s="309">
        <f t="shared" si="66"/>
        <v>2160</v>
      </c>
      <c r="O61" s="309">
        <f t="shared" si="66"/>
        <v>2400</v>
      </c>
      <c r="P61" s="309">
        <f t="shared" si="66"/>
        <v>2640</v>
      </c>
      <c r="Q61" s="309">
        <f>P61+240</f>
        <v>2880</v>
      </c>
      <c r="R61" s="309">
        <f t="shared" si="66"/>
        <v>3120</v>
      </c>
      <c r="S61" s="309">
        <f t="shared" si="66"/>
        <v>3360</v>
      </c>
      <c r="T61" s="309">
        <f t="shared" si="66"/>
        <v>3600</v>
      </c>
      <c r="U61" s="309">
        <f t="shared" si="66"/>
        <v>3840</v>
      </c>
      <c r="V61" s="309">
        <f t="shared" si="66"/>
        <v>4080</v>
      </c>
      <c r="W61" s="492"/>
      <c r="X61" s="492"/>
      <c r="Y61" s="492"/>
      <c r="Z61" s="492"/>
      <c r="AA61" s="82"/>
      <c r="AB61" s="82"/>
      <c r="AC61" s="82"/>
      <c r="AD61" s="82"/>
      <c r="AV61" s="260"/>
      <c r="AW61" s="485" t="s">
        <v>49</v>
      </c>
      <c r="AX61" s="249" t="s">
        <v>86</v>
      </c>
      <c r="AY61" s="110" t="s">
        <v>34</v>
      </c>
      <c r="AZ61" s="134" t="str">
        <f>IF($E$74="","",(E74+E76)/2)</f>
        <v/>
      </c>
      <c r="BA61" s="124" t="str">
        <f t="shared" ref="BA61:BP61" si="67">IF($V$74="","",(10^((-1.3011877+(0.080242636*LN(BA62))+(0.13646699*(LN(BA62))^2)+(-0.025468404*(LN(BA62))^3)+(0.0013635334*(LN(BA62))^4))/(1+(-0.025840191*LN(BA62))+(-0.10320229*(LN(BA62))^2)+(0.02874562*(LN(BA62))^3)+(-0.0031978977*(LN(BA62))^4)+(0.00012992634*(LN(BA62))^5)))))</f>
        <v/>
      </c>
      <c r="BB61" s="124" t="str">
        <f t="shared" si="67"/>
        <v/>
      </c>
      <c r="BC61" s="124" t="str">
        <f t="shared" si="67"/>
        <v/>
      </c>
      <c r="BD61" s="124" t="str">
        <f t="shared" si="67"/>
        <v/>
      </c>
      <c r="BE61" s="124" t="str">
        <f t="shared" si="67"/>
        <v/>
      </c>
      <c r="BF61" s="124" t="str">
        <f t="shared" si="67"/>
        <v/>
      </c>
      <c r="BG61" s="124" t="str">
        <f t="shared" si="67"/>
        <v/>
      </c>
      <c r="BH61" s="124" t="str">
        <f t="shared" si="67"/>
        <v/>
      </c>
      <c r="BI61" s="124" t="str">
        <f t="shared" si="67"/>
        <v/>
      </c>
      <c r="BJ61" s="124" t="str">
        <f t="shared" si="67"/>
        <v/>
      </c>
      <c r="BK61" s="124" t="str">
        <f t="shared" si="67"/>
        <v/>
      </c>
      <c r="BL61" s="124" t="str">
        <f t="shared" si="67"/>
        <v/>
      </c>
      <c r="BM61" s="124" t="str">
        <f t="shared" si="67"/>
        <v/>
      </c>
      <c r="BN61" s="124" t="str">
        <f t="shared" si="67"/>
        <v/>
      </c>
      <c r="BO61" s="124" t="str">
        <f t="shared" si="67"/>
        <v/>
      </c>
      <c r="BP61" s="124" t="str">
        <f t="shared" si="67"/>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V62" s="260"/>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8">IF($V$74="","",$BS$61*F61+$BS$62)</f>
        <v/>
      </c>
      <c r="BB62" s="117" t="str">
        <f t="shared" si="68"/>
        <v/>
      </c>
      <c r="BC62" s="117" t="str">
        <f t="shared" si="68"/>
        <v/>
      </c>
      <c r="BD62" s="117" t="str">
        <f t="shared" si="68"/>
        <v/>
      </c>
      <c r="BE62" s="117" t="str">
        <f t="shared" si="68"/>
        <v/>
      </c>
      <c r="BF62" s="117" t="str">
        <f t="shared" si="68"/>
        <v/>
      </c>
      <c r="BG62" s="117" t="str">
        <f t="shared" si="68"/>
        <v/>
      </c>
      <c r="BH62" s="117" t="str">
        <f t="shared" si="68"/>
        <v/>
      </c>
      <c r="BI62" s="117" t="str">
        <f t="shared" si="68"/>
        <v/>
      </c>
      <c r="BJ62" s="117" t="str">
        <f t="shared" si="68"/>
        <v/>
      </c>
      <c r="BK62" s="117" t="str">
        <f t="shared" si="68"/>
        <v/>
      </c>
      <c r="BL62" s="117" t="str">
        <f t="shared" si="68"/>
        <v/>
      </c>
      <c r="BM62" s="117" t="str">
        <f t="shared" si="68"/>
        <v/>
      </c>
      <c r="BN62" s="117" t="str">
        <f t="shared" si="68"/>
        <v/>
      </c>
      <c r="BO62" s="117" t="str">
        <f t="shared" si="68"/>
        <v/>
      </c>
      <c r="BP62" s="117" t="str">
        <f t="shared" si="68"/>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9">IF(F$62="","",IF(OR($E$62="",$V$64=""),"--", IF(BA$20&gt;$AY$16*100,"non","oui")))</f>
        <v/>
      </c>
      <c r="G63" s="314" t="str">
        <f t="shared" si="69"/>
        <v/>
      </c>
      <c r="H63" s="314" t="str">
        <f t="shared" si="69"/>
        <v/>
      </c>
      <c r="I63" s="314" t="str">
        <f t="shared" si="69"/>
        <v/>
      </c>
      <c r="J63" s="314" t="str">
        <f t="shared" si="69"/>
        <v/>
      </c>
      <c r="K63" s="314" t="str">
        <f t="shared" si="69"/>
        <v/>
      </c>
      <c r="L63" s="314" t="str">
        <f t="shared" si="69"/>
        <v/>
      </c>
      <c r="M63" s="314" t="str">
        <f t="shared" si="69"/>
        <v/>
      </c>
      <c r="N63" s="314" t="str">
        <f t="shared" si="69"/>
        <v/>
      </c>
      <c r="O63" s="314" t="str">
        <f t="shared" si="69"/>
        <v/>
      </c>
      <c r="P63" s="314" t="str">
        <f t="shared" si="69"/>
        <v/>
      </c>
      <c r="Q63" s="314" t="str">
        <f t="shared" si="69"/>
        <v/>
      </c>
      <c r="R63" s="314" t="str">
        <f t="shared" si="69"/>
        <v/>
      </c>
      <c r="S63" s="314" t="str">
        <f t="shared" si="69"/>
        <v/>
      </c>
      <c r="T63" s="314" t="str">
        <f t="shared" si="69"/>
        <v/>
      </c>
      <c r="U63" s="314" t="str">
        <f t="shared" si="69"/>
        <v/>
      </c>
      <c r="V63" s="370" t="str">
        <f t="shared" si="69"/>
        <v/>
      </c>
      <c r="W63" s="374" t="str">
        <f>IF(W62="","",IF(W62&gt;250,"Conforme","Non conforme"))</f>
        <v/>
      </c>
      <c r="X63" s="316" t="str">
        <f>IF(X62="","",IF(X62&gt;170,"Conforme","Non conforme"))</f>
        <v/>
      </c>
      <c r="Y63" s="489"/>
      <c r="Z63" s="469"/>
      <c r="AA63" s="82"/>
      <c r="AB63" s="82"/>
      <c r="AC63" s="82"/>
      <c r="AD63" s="82"/>
      <c r="AV63" s="260"/>
      <c r="AW63" s="486"/>
      <c r="AX63" s="132" t="s">
        <v>35</v>
      </c>
      <c r="AY63" s="126" t="s">
        <v>35</v>
      </c>
      <c r="AZ63" s="248"/>
      <c r="BA63" s="117" t="str">
        <f t="shared" ref="BA63:BQ63" si="70">IF($V$74="","",((BA61-AZ61)/(0.5*(BA61+AZ61))))</f>
        <v/>
      </c>
      <c r="BB63" s="117" t="str">
        <f t="shared" si="70"/>
        <v/>
      </c>
      <c r="BC63" s="117" t="str">
        <f t="shared" si="70"/>
        <v/>
      </c>
      <c r="BD63" s="117" t="str">
        <f t="shared" si="70"/>
        <v/>
      </c>
      <c r="BE63" s="117" t="str">
        <f t="shared" si="70"/>
        <v/>
      </c>
      <c r="BF63" s="117" t="str">
        <f t="shared" si="70"/>
        <v/>
      </c>
      <c r="BG63" s="117" t="str">
        <f t="shared" si="70"/>
        <v/>
      </c>
      <c r="BH63" s="117" t="str">
        <f t="shared" si="70"/>
        <v/>
      </c>
      <c r="BI63" s="117" t="str">
        <f t="shared" si="70"/>
        <v/>
      </c>
      <c r="BJ63" s="117" t="str">
        <f t="shared" si="70"/>
        <v/>
      </c>
      <c r="BK63" s="117" t="str">
        <f t="shared" si="70"/>
        <v/>
      </c>
      <c r="BL63" s="117" t="str">
        <f t="shared" si="70"/>
        <v/>
      </c>
      <c r="BM63" s="117" t="str">
        <f t="shared" si="70"/>
        <v/>
      </c>
      <c r="BN63" s="117" t="str">
        <f t="shared" si="70"/>
        <v/>
      </c>
      <c r="BO63" s="117" t="str">
        <f t="shared" si="70"/>
        <v/>
      </c>
      <c r="BP63" s="117" t="str">
        <f t="shared" si="70"/>
        <v/>
      </c>
      <c r="BQ63" s="117" t="str">
        <f t="shared" si="70"/>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V64" s="260"/>
      <c r="AW64" s="486"/>
      <c r="AX64" s="132" t="s">
        <v>83</v>
      </c>
      <c r="AY64" s="133">
        <f>IF($AY$16="","",$AY$16)</f>
        <v>0.1</v>
      </c>
      <c r="AZ64" s="248"/>
      <c r="BA64" s="117" t="str">
        <f>IF($V$74="","",BA$63*(1+$AY$64))</f>
        <v/>
      </c>
      <c r="BB64" s="117" t="str">
        <f t="shared" ref="BB64:BQ64" si="71">IF($V$70="","",BB$50*(1+$AY$51))</f>
        <v/>
      </c>
      <c r="BC64" s="117" t="str">
        <f t="shared" si="71"/>
        <v/>
      </c>
      <c r="BD64" s="117" t="str">
        <f t="shared" si="71"/>
        <v/>
      </c>
      <c r="BE64" s="117" t="str">
        <f t="shared" si="71"/>
        <v/>
      </c>
      <c r="BF64" s="117" t="str">
        <f t="shared" si="71"/>
        <v/>
      </c>
      <c r="BG64" s="117" t="str">
        <f t="shared" si="71"/>
        <v/>
      </c>
      <c r="BH64" s="117" t="str">
        <f t="shared" si="71"/>
        <v/>
      </c>
      <c r="BI64" s="117" t="str">
        <f t="shared" si="71"/>
        <v/>
      </c>
      <c r="BJ64" s="117" t="str">
        <f t="shared" si="71"/>
        <v/>
      </c>
      <c r="BK64" s="117" t="str">
        <f t="shared" si="71"/>
        <v/>
      </c>
      <c r="BL64" s="117" t="str">
        <f t="shared" si="71"/>
        <v/>
      </c>
      <c r="BM64" s="117" t="str">
        <f t="shared" si="71"/>
        <v/>
      </c>
      <c r="BN64" s="117" t="str">
        <f t="shared" si="71"/>
        <v/>
      </c>
      <c r="BO64" s="117" t="str">
        <f t="shared" si="71"/>
        <v/>
      </c>
      <c r="BP64" s="117" t="str">
        <f t="shared" si="71"/>
        <v/>
      </c>
      <c r="BQ64" s="117" t="str">
        <f t="shared" si="71"/>
        <v/>
      </c>
    </row>
    <row r="65" spans="1:71" s="187" customFormat="1" ht="30" customHeight="1" thickBot="1">
      <c r="A65" s="531" t="e">
        <f>IF(#REF!="","",#REF!)</f>
        <v>#REF!</v>
      </c>
      <c r="B65" s="517" t="e">
        <f>IF(#REF!="","",#REF!)</f>
        <v>#REF!</v>
      </c>
      <c r="C65" s="472"/>
      <c r="D65" s="289" t="s">
        <v>77</v>
      </c>
      <c r="E65" s="319"/>
      <c r="F65" s="314" t="str">
        <f t="shared" ref="F65:V65" si="72">IF(F$64="","",IF(OR($E$62="",$V$64=""),"--", IF(BA$23&gt;$AY$16*100,"non","oui")))</f>
        <v/>
      </c>
      <c r="G65" s="314" t="str">
        <f t="shared" si="72"/>
        <v/>
      </c>
      <c r="H65" s="314" t="str">
        <f t="shared" si="72"/>
        <v/>
      </c>
      <c r="I65" s="314" t="str">
        <f t="shared" si="72"/>
        <v/>
      </c>
      <c r="J65" s="314" t="str">
        <f t="shared" si="72"/>
        <v/>
      </c>
      <c r="K65" s="314" t="str">
        <f t="shared" si="72"/>
        <v/>
      </c>
      <c r="L65" s="314" t="str">
        <f t="shared" si="72"/>
        <v/>
      </c>
      <c r="M65" s="314" t="str">
        <f t="shared" si="72"/>
        <v/>
      </c>
      <c r="N65" s="314" t="str">
        <f t="shared" si="72"/>
        <v/>
      </c>
      <c r="O65" s="314" t="str">
        <f t="shared" si="72"/>
        <v/>
      </c>
      <c r="P65" s="314" t="str">
        <f t="shared" si="72"/>
        <v/>
      </c>
      <c r="Q65" s="314" t="str">
        <f t="shared" si="72"/>
        <v/>
      </c>
      <c r="R65" s="314" t="str">
        <f t="shared" si="72"/>
        <v/>
      </c>
      <c r="S65" s="314" t="str">
        <f t="shared" si="72"/>
        <v/>
      </c>
      <c r="T65" s="314" t="str">
        <f t="shared" si="72"/>
        <v/>
      </c>
      <c r="U65" s="314" t="str">
        <f t="shared" si="72"/>
        <v/>
      </c>
      <c r="V65" s="370" t="str">
        <f t="shared" si="72"/>
        <v/>
      </c>
      <c r="W65" s="287" t="str">
        <f>IF(W64="","",IF(W64&gt;250,"Conforme","Non conforme"))</f>
        <v/>
      </c>
      <c r="X65" s="296" t="str">
        <f>IF(X64="","",IF(X64&gt;170,"Conforme","Non conforme"))</f>
        <v/>
      </c>
      <c r="Y65" s="484"/>
      <c r="Z65" s="470"/>
      <c r="AA65" s="82"/>
      <c r="AB65" s="82"/>
      <c r="AC65" s="82"/>
      <c r="AV65" s="291"/>
      <c r="AW65" s="487"/>
      <c r="AX65" s="132" t="s">
        <v>84</v>
      </c>
      <c r="AY65" s="133">
        <f>IF($AY$16="","",-$AY$16)</f>
        <v>-0.1</v>
      </c>
      <c r="AZ65" s="247"/>
      <c r="BA65" s="120" t="str">
        <f>IF($V$74="","",BA$63*(1-$AY$64))</f>
        <v/>
      </c>
      <c r="BB65" s="120" t="str">
        <f t="shared" ref="BB65:BQ65" si="73">IF($V$70="","",BB$50*(1-$AY$51))</f>
        <v/>
      </c>
      <c r="BC65" s="120" t="str">
        <f t="shared" si="73"/>
        <v/>
      </c>
      <c r="BD65" s="120" t="str">
        <f t="shared" si="73"/>
        <v/>
      </c>
      <c r="BE65" s="120" t="str">
        <f t="shared" si="73"/>
        <v/>
      </c>
      <c r="BF65" s="120" t="str">
        <f t="shared" si="73"/>
        <v/>
      </c>
      <c r="BG65" s="120" t="str">
        <f t="shared" si="73"/>
        <v/>
      </c>
      <c r="BH65" s="120" t="str">
        <f t="shared" si="73"/>
        <v/>
      </c>
      <c r="BI65" s="120" t="str">
        <f t="shared" si="73"/>
        <v/>
      </c>
      <c r="BJ65" s="120" t="str">
        <f t="shared" si="73"/>
        <v/>
      </c>
      <c r="BK65" s="120" t="str">
        <f t="shared" si="73"/>
        <v/>
      </c>
      <c r="BL65" s="120" t="str">
        <f t="shared" si="73"/>
        <v/>
      </c>
      <c r="BM65" s="120" t="str">
        <f t="shared" si="73"/>
        <v/>
      </c>
      <c r="BN65" s="120" t="str">
        <f t="shared" si="73"/>
        <v/>
      </c>
      <c r="BO65" s="120" t="str">
        <f t="shared" si="73"/>
        <v/>
      </c>
      <c r="BP65" s="120" t="str">
        <f t="shared" si="73"/>
        <v/>
      </c>
      <c r="BQ65" s="120" t="str">
        <f t="shared" si="73"/>
        <v/>
      </c>
    </row>
    <row r="66" spans="1:71" s="187" customFormat="1" ht="30" customHeight="1" thickBot="1">
      <c r="A66" s="530" t="str">
        <f>IF(A13="","",A13)</f>
        <v xml:space="preserve"> </v>
      </c>
      <c r="B66" s="515" t="str">
        <f>IF(B13="","",B13)</f>
        <v xml:space="preserve">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row>
    <row r="67" spans="1:71" s="187" customFormat="1" ht="30" customHeight="1">
      <c r="A67" s="532" t="e">
        <f>IF(#REF!="","",#REF!)</f>
        <v>#REF!</v>
      </c>
      <c r="B67" s="516" t="e">
        <f>IF(#REF!="","",#REF!)</f>
        <v>#REF!</v>
      </c>
      <c r="C67" s="468"/>
      <c r="D67" s="312" t="s">
        <v>77</v>
      </c>
      <c r="E67" s="313"/>
      <c r="F67" s="314" t="str">
        <f t="shared" ref="F67:V67" si="74">IF(F66="","",IF(OR($E$66="",$V$68=""),"--",IF(BA32&gt;$AY$16*100,"non","oui")))</f>
        <v/>
      </c>
      <c r="G67" s="314" t="str">
        <f t="shared" si="74"/>
        <v/>
      </c>
      <c r="H67" s="314" t="str">
        <f t="shared" si="74"/>
        <v/>
      </c>
      <c r="I67" s="314" t="str">
        <f t="shared" si="74"/>
        <v/>
      </c>
      <c r="J67" s="314" t="str">
        <f t="shared" si="74"/>
        <v/>
      </c>
      <c r="K67" s="314" t="str">
        <f t="shared" si="74"/>
        <v/>
      </c>
      <c r="L67" s="314" t="str">
        <f t="shared" si="74"/>
        <v/>
      </c>
      <c r="M67" s="314" t="str">
        <f t="shared" si="74"/>
        <v/>
      </c>
      <c r="N67" s="314" t="str">
        <f t="shared" si="74"/>
        <v/>
      </c>
      <c r="O67" s="314" t="str">
        <f t="shared" si="74"/>
        <v/>
      </c>
      <c r="P67" s="314" t="str">
        <f t="shared" si="74"/>
        <v/>
      </c>
      <c r="Q67" s="314" t="str">
        <f t="shared" si="74"/>
        <v/>
      </c>
      <c r="R67" s="314" t="str">
        <f t="shared" si="74"/>
        <v/>
      </c>
      <c r="S67" s="314" t="str">
        <f t="shared" si="74"/>
        <v/>
      </c>
      <c r="T67" s="314" t="str">
        <f t="shared" si="74"/>
        <v/>
      </c>
      <c r="U67" s="314" t="str">
        <f t="shared" si="74"/>
        <v/>
      </c>
      <c r="V67" s="370" t="str">
        <f t="shared" si="74"/>
        <v/>
      </c>
      <c r="W67" s="374" t="str">
        <f>IF(W66="","",IF(W66&gt;250,"Conforme","Non conforme"))</f>
        <v/>
      </c>
      <c r="X67" s="316" t="str">
        <f>IF(X66="","",IF(X66&gt;170,"Conforme","Non conforme"))</f>
        <v/>
      </c>
      <c r="Y67" s="489"/>
      <c r="Z67" s="469"/>
      <c r="AA67" s="82"/>
      <c r="AB67" s="82"/>
      <c r="AC67" s="82"/>
      <c r="AD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75">IF($E$78="","",(71.498068+94.593053*LOG(F78,10)+41.912053*POWER(LOG(F78,10),2)+9.8247004*POWER(LOG(F78,10),3)+0.28175407*POWER(LOG(F78,10),4)-1.1878455*POWER(LOG(F78,10),5)-0.18014349*POWER(LOG(F78,10),6)+0.14710899*POWER(LOG(F78,10),7)-0.017046845*POWER(LOG(F78,10),8)))</f>
        <v/>
      </c>
      <c r="BB67" s="112" t="str">
        <f t="shared" si="75"/>
        <v/>
      </c>
      <c r="BC67" s="112" t="str">
        <f t="shared" si="75"/>
        <v/>
      </c>
      <c r="BD67" s="112" t="str">
        <f t="shared" si="75"/>
        <v/>
      </c>
      <c r="BE67" s="112" t="str">
        <f t="shared" si="75"/>
        <v/>
      </c>
      <c r="BF67" s="112" t="str">
        <f t="shared" si="75"/>
        <v/>
      </c>
      <c r="BG67" s="112" t="str">
        <f t="shared" si="75"/>
        <v/>
      </c>
      <c r="BH67" s="112" t="str">
        <f t="shared" si="75"/>
        <v/>
      </c>
      <c r="BI67" s="112" t="str">
        <f t="shared" si="75"/>
        <v/>
      </c>
      <c r="BJ67" s="112" t="str">
        <f t="shared" si="75"/>
        <v/>
      </c>
      <c r="BK67" s="112" t="str">
        <f t="shared" si="75"/>
        <v/>
      </c>
      <c r="BL67" s="112" t="str">
        <f t="shared" si="75"/>
        <v/>
      </c>
      <c r="BM67" s="112" t="str">
        <f t="shared" si="75"/>
        <v/>
      </c>
      <c r="BN67" s="112" t="str">
        <f t="shared" si="75"/>
        <v/>
      </c>
      <c r="BO67" s="112" t="str">
        <f t="shared" si="75"/>
        <v/>
      </c>
      <c r="BP67" s="112" t="str">
        <f t="shared" si="75"/>
        <v/>
      </c>
      <c r="BQ67" s="112" t="str">
        <f t="shared" si="75"/>
        <v/>
      </c>
    </row>
    <row r="68" spans="1:71" s="187" customFormat="1" ht="30" customHeight="1">
      <c r="A68" s="532" t="e">
        <f>IF(#REF!="","",#REF!)</f>
        <v>#REF!</v>
      </c>
      <c r="B68" s="516" t="e">
        <f>IF(#REF!="","",#REF!)</f>
        <v>#REF!</v>
      </c>
      <c r="C68" s="468" t="s">
        <v>82</v>
      </c>
      <c r="D68" s="312" t="s">
        <v>80</v>
      </c>
      <c r="E68" s="101"/>
      <c r="F68" s="102"/>
      <c r="G68" s="102"/>
      <c r="H68" s="102"/>
      <c r="I68" s="102"/>
      <c r="J68" s="102"/>
      <c r="K68" s="102"/>
      <c r="L68" s="102"/>
      <c r="M68" s="102"/>
      <c r="N68" s="102"/>
      <c r="O68" s="102"/>
      <c r="P68" s="103"/>
      <c r="Q68" s="102"/>
      <c r="R68" s="102"/>
      <c r="S68" s="103"/>
      <c r="T68" s="102"/>
      <c r="U68" s="102"/>
      <c r="V68" s="371"/>
      <c r="W68" s="375" t="str">
        <f>IF(E68="","",V68/E68)</f>
        <v/>
      </c>
      <c r="X68" s="318" t="str">
        <f>IF(V68="","",V68)</f>
        <v/>
      </c>
      <c r="Y68" s="490" t="str">
        <f>IF(Y66="","",IF(Y66&lt;10%,"Conforme","Non conforme"))</f>
        <v/>
      </c>
      <c r="Z68" s="469"/>
      <c r="AA68" s="82"/>
      <c r="AB68" s="82"/>
      <c r="AC68" s="82"/>
      <c r="AD68" s="82"/>
      <c r="AV68" s="479"/>
      <c r="AW68" s="482"/>
      <c r="AX68" s="476"/>
      <c r="AY68" s="115" t="s">
        <v>35</v>
      </c>
      <c r="AZ68" s="116"/>
      <c r="BA68" s="117" t="str">
        <f t="shared" ref="BA68:BQ68" si="76">IF($E$78="","",((F78-E78)/(0.5*(F78+E78))))</f>
        <v/>
      </c>
      <c r="BB68" s="117" t="str">
        <f t="shared" si="76"/>
        <v/>
      </c>
      <c r="BC68" s="117" t="str">
        <f t="shared" si="76"/>
        <v/>
      </c>
      <c r="BD68" s="117" t="str">
        <f t="shared" si="76"/>
        <v/>
      </c>
      <c r="BE68" s="117" t="str">
        <f t="shared" si="76"/>
        <v/>
      </c>
      <c r="BF68" s="117" t="str">
        <f t="shared" si="76"/>
        <v/>
      </c>
      <c r="BG68" s="117" t="str">
        <f t="shared" si="76"/>
        <v/>
      </c>
      <c r="BH68" s="117" t="str">
        <f t="shared" si="76"/>
        <v/>
      </c>
      <c r="BI68" s="117" t="str">
        <f t="shared" si="76"/>
        <v/>
      </c>
      <c r="BJ68" s="117" t="str">
        <f t="shared" si="76"/>
        <v/>
      </c>
      <c r="BK68" s="117" t="str">
        <f t="shared" si="76"/>
        <v/>
      </c>
      <c r="BL68" s="117" t="str">
        <f t="shared" si="76"/>
        <v/>
      </c>
      <c r="BM68" s="117" t="str">
        <f t="shared" si="76"/>
        <v/>
      </c>
      <c r="BN68" s="117" t="str">
        <f t="shared" si="76"/>
        <v/>
      </c>
      <c r="BO68" s="117" t="str">
        <f t="shared" si="76"/>
        <v/>
      </c>
      <c r="BP68" s="117" t="str">
        <f t="shared" si="76"/>
        <v/>
      </c>
      <c r="BQ68" s="117" t="str">
        <f t="shared" si="76"/>
        <v/>
      </c>
    </row>
    <row r="69" spans="1:71" s="187" customFormat="1" ht="30" customHeight="1" thickBot="1">
      <c r="A69" s="531" t="e">
        <f>IF(#REF!="","",#REF!)</f>
        <v>#REF!</v>
      </c>
      <c r="B69" s="517" t="e">
        <f>IF(#REF!="","",#REF!)</f>
        <v>#REF!</v>
      </c>
      <c r="C69" s="472"/>
      <c r="D69" s="289" t="s">
        <v>77</v>
      </c>
      <c r="E69" s="319"/>
      <c r="F69" s="320" t="str">
        <f t="shared" ref="F69:V69" si="77">IF(F$68="","",IF(OR($E$66="",$V$68=""),"--",IF(BA$35&gt;$AY$16*100,"non","oui")))</f>
        <v/>
      </c>
      <c r="G69" s="320" t="str">
        <f t="shared" si="77"/>
        <v/>
      </c>
      <c r="H69" s="320" t="str">
        <f t="shared" si="77"/>
        <v/>
      </c>
      <c r="I69" s="320" t="str">
        <f t="shared" si="77"/>
        <v/>
      </c>
      <c r="J69" s="320" t="str">
        <f t="shared" si="77"/>
        <v/>
      </c>
      <c r="K69" s="320" t="str">
        <f t="shared" si="77"/>
        <v/>
      </c>
      <c r="L69" s="320" t="str">
        <f t="shared" si="77"/>
        <v/>
      </c>
      <c r="M69" s="320" t="str">
        <f t="shared" si="77"/>
        <v/>
      </c>
      <c r="N69" s="320" t="str">
        <f t="shared" si="77"/>
        <v/>
      </c>
      <c r="O69" s="320" t="str">
        <f t="shared" si="77"/>
        <v/>
      </c>
      <c r="P69" s="320" t="str">
        <f t="shared" si="77"/>
        <v/>
      </c>
      <c r="Q69" s="320" t="str">
        <f t="shared" si="77"/>
        <v/>
      </c>
      <c r="R69" s="320" t="str">
        <f t="shared" si="77"/>
        <v/>
      </c>
      <c r="S69" s="320" t="str">
        <f t="shared" si="77"/>
        <v/>
      </c>
      <c r="T69" s="320" t="str">
        <f t="shared" si="77"/>
        <v/>
      </c>
      <c r="U69" s="320" t="str">
        <f t="shared" si="77"/>
        <v/>
      </c>
      <c r="V69" s="372" t="str">
        <f t="shared" si="77"/>
        <v/>
      </c>
      <c r="W69" s="287" t="str">
        <f>IF(W68="","",IF(W68&gt;250,"Conforme","Non conforme"))</f>
        <v/>
      </c>
      <c r="X69" s="296" t="str">
        <f>IF(X68="","",IF(X68&gt;170,"Conforme","Non conforme"))</f>
        <v/>
      </c>
      <c r="Y69" s="484"/>
      <c r="Z69" s="470"/>
      <c r="AA69" s="82"/>
      <c r="AB69" s="82"/>
      <c r="AC69" s="82"/>
      <c r="AV69" s="479"/>
      <c r="AW69" s="482"/>
      <c r="AX69" s="477"/>
      <c r="AY69" s="119" t="s">
        <v>36</v>
      </c>
      <c r="AZ69" s="247"/>
      <c r="BA69" s="120" t="str">
        <f t="shared" ref="BA69:BQ69" si="78">IF(BA$75="","",(ABS(BA$75-BA68)/BA$75)*100)</f>
        <v/>
      </c>
      <c r="BB69" s="120" t="str">
        <f t="shared" si="78"/>
        <v/>
      </c>
      <c r="BC69" s="120" t="str">
        <f t="shared" si="78"/>
        <v/>
      </c>
      <c r="BD69" s="120" t="str">
        <f t="shared" si="78"/>
        <v/>
      </c>
      <c r="BE69" s="120" t="str">
        <f t="shared" si="78"/>
        <v/>
      </c>
      <c r="BF69" s="120" t="str">
        <f t="shared" si="78"/>
        <v/>
      </c>
      <c r="BG69" s="120" t="str">
        <f t="shared" si="78"/>
        <v/>
      </c>
      <c r="BH69" s="120" t="str">
        <f t="shared" si="78"/>
        <v/>
      </c>
      <c r="BI69" s="120" t="str">
        <f t="shared" si="78"/>
        <v/>
      </c>
      <c r="BJ69" s="120" t="str">
        <f t="shared" si="78"/>
        <v/>
      </c>
      <c r="BK69" s="120" t="str">
        <f t="shared" si="78"/>
        <v/>
      </c>
      <c r="BL69" s="120" t="str">
        <f t="shared" si="78"/>
        <v/>
      </c>
      <c r="BM69" s="120" t="str">
        <f t="shared" si="78"/>
        <v/>
      </c>
      <c r="BN69" s="120" t="str">
        <f t="shared" si="78"/>
        <v/>
      </c>
      <c r="BO69" s="120" t="str">
        <f t="shared" si="78"/>
        <v/>
      </c>
      <c r="BP69" s="120" t="str">
        <f t="shared" si="78"/>
        <v/>
      </c>
      <c r="BQ69" s="120" t="str">
        <f t="shared" si="78"/>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V70" s="479"/>
      <c r="AW70" s="483"/>
      <c r="AX70" s="475" t="s">
        <v>28</v>
      </c>
      <c r="AY70" s="122" t="s">
        <v>88</v>
      </c>
      <c r="AZ70" s="111" t="str">
        <f t="shared" ref="AZ70:BQ70" si="79">IF($E$80="","",(71.498068+94.593053*LOG(E80,10)+41.912053*POWER(LOG(E80,10),2)+9.8247004*POWER(LOG(E80,10),3)+0.28175407*POWER(LOG(E80,10),4)-1.1878455*POWER(LOG(E80,10),5)-0.18014349*POWER(LOG(E80,10),6)+0.14710899*POWER(LOG(E80,10),7)-0.017046845*POWER(LOG(E80,10),8)))</f>
        <v/>
      </c>
      <c r="BA70" s="112" t="str">
        <f t="shared" si="79"/>
        <v/>
      </c>
      <c r="BB70" s="112" t="str">
        <f t="shared" si="79"/>
        <v/>
      </c>
      <c r="BC70" s="112" t="str">
        <f t="shared" si="79"/>
        <v/>
      </c>
      <c r="BD70" s="112" t="str">
        <f t="shared" si="79"/>
        <v/>
      </c>
      <c r="BE70" s="112" t="str">
        <f t="shared" si="79"/>
        <v/>
      </c>
      <c r="BF70" s="112" t="str">
        <f t="shared" si="79"/>
        <v/>
      </c>
      <c r="BG70" s="112" t="str">
        <f t="shared" si="79"/>
        <v/>
      </c>
      <c r="BH70" s="112" t="str">
        <f t="shared" si="79"/>
        <v/>
      </c>
      <c r="BI70" s="112" t="str">
        <f t="shared" si="79"/>
        <v/>
      </c>
      <c r="BJ70" s="112" t="str">
        <f t="shared" si="79"/>
        <v/>
      </c>
      <c r="BK70" s="112" t="str">
        <f t="shared" si="79"/>
        <v/>
      </c>
      <c r="BL70" s="112" t="str">
        <f t="shared" si="79"/>
        <v/>
      </c>
      <c r="BM70" s="112" t="str">
        <f t="shared" si="79"/>
        <v/>
      </c>
      <c r="BN70" s="112" t="str">
        <f t="shared" si="79"/>
        <v/>
      </c>
      <c r="BO70" s="112" t="str">
        <f t="shared" si="79"/>
        <v/>
      </c>
      <c r="BP70" s="112" t="str">
        <f t="shared" si="79"/>
        <v/>
      </c>
      <c r="BQ70" s="112" t="str">
        <f t="shared" si="79"/>
        <v/>
      </c>
    </row>
    <row r="71" spans="1:71" s="187" customFormat="1" ht="30" customHeight="1">
      <c r="A71" s="532" t="e">
        <f>IF(#REF!="","",#REF!)</f>
        <v>#REF!</v>
      </c>
      <c r="B71" s="516" t="e">
        <f>IF(#REF!="","",#REF!)</f>
        <v>#REF!</v>
      </c>
      <c r="C71" s="468"/>
      <c r="D71" s="312" t="s">
        <v>77</v>
      </c>
      <c r="E71" s="313"/>
      <c r="F71" s="314" t="str">
        <f t="shared" ref="F71:V71" si="80">IF(F$70="","",IF(OR($E$70="",$V$72=""),"--",IF(BA$44&gt;$AY$16*100,"non","oui")))</f>
        <v/>
      </c>
      <c r="G71" s="314" t="str">
        <f t="shared" si="80"/>
        <v/>
      </c>
      <c r="H71" s="314" t="str">
        <f t="shared" si="80"/>
        <v/>
      </c>
      <c r="I71" s="314" t="str">
        <f t="shared" si="80"/>
        <v/>
      </c>
      <c r="J71" s="314" t="str">
        <f t="shared" si="80"/>
        <v/>
      </c>
      <c r="K71" s="314" t="str">
        <f t="shared" si="80"/>
        <v/>
      </c>
      <c r="L71" s="314" t="str">
        <f t="shared" si="80"/>
        <v/>
      </c>
      <c r="M71" s="314" t="str">
        <f t="shared" si="80"/>
        <v/>
      </c>
      <c r="N71" s="314" t="str">
        <f t="shared" si="80"/>
        <v/>
      </c>
      <c r="O71" s="314" t="str">
        <f t="shared" si="80"/>
        <v/>
      </c>
      <c r="P71" s="314" t="str">
        <f t="shared" si="80"/>
        <v/>
      </c>
      <c r="Q71" s="314" t="str">
        <f t="shared" si="80"/>
        <v/>
      </c>
      <c r="R71" s="314" t="str">
        <f t="shared" si="80"/>
        <v/>
      </c>
      <c r="S71" s="314" t="str">
        <f t="shared" si="80"/>
        <v/>
      </c>
      <c r="T71" s="314" t="str">
        <f t="shared" si="80"/>
        <v/>
      </c>
      <c r="U71" s="314" t="str">
        <f t="shared" si="80"/>
        <v/>
      </c>
      <c r="V71" s="370" t="str">
        <f t="shared" si="80"/>
        <v/>
      </c>
      <c r="W71" s="374" t="str">
        <f>IF(W70="","",IF(W70&gt;250,"Conforme","Non conforme"))</f>
        <v/>
      </c>
      <c r="X71" s="316" t="str">
        <f>IF(X70="","",IF(X70&gt;170,"Conforme","Non conforme"))</f>
        <v/>
      </c>
      <c r="Y71" s="489"/>
      <c r="Z71" s="469"/>
      <c r="AA71" s="82"/>
      <c r="AB71" s="82"/>
      <c r="AC71" s="82"/>
      <c r="AD71" s="82"/>
      <c r="AS71" s="82"/>
      <c r="AT71" s="82"/>
      <c r="AV71" s="479"/>
      <c r="AW71" s="483"/>
      <c r="AX71" s="476"/>
      <c r="AY71" s="126" t="s">
        <v>35</v>
      </c>
      <c r="AZ71" s="248"/>
      <c r="BA71" s="117" t="str">
        <f t="shared" ref="BA71:BQ71" si="81">IF($E$80="","",((F80-E80)/(0.5*(F80+E80))))</f>
        <v/>
      </c>
      <c r="BB71" s="117" t="str">
        <f t="shared" si="81"/>
        <v/>
      </c>
      <c r="BC71" s="117" t="str">
        <f t="shared" si="81"/>
        <v/>
      </c>
      <c r="BD71" s="117" t="str">
        <f t="shared" si="81"/>
        <v/>
      </c>
      <c r="BE71" s="117" t="str">
        <f t="shared" si="81"/>
        <v/>
      </c>
      <c r="BF71" s="117" t="str">
        <f t="shared" si="81"/>
        <v/>
      </c>
      <c r="BG71" s="117" t="str">
        <f t="shared" si="81"/>
        <v/>
      </c>
      <c r="BH71" s="117" t="str">
        <f t="shared" si="81"/>
        <v/>
      </c>
      <c r="BI71" s="117" t="str">
        <f t="shared" si="81"/>
        <v/>
      </c>
      <c r="BJ71" s="117" t="str">
        <f t="shared" si="81"/>
        <v/>
      </c>
      <c r="BK71" s="117" t="str">
        <f t="shared" si="81"/>
        <v/>
      </c>
      <c r="BL71" s="117" t="str">
        <f t="shared" si="81"/>
        <v/>
      </c>
      <c r="BM71" s="117" t="str">
        <f t="shared" si="81"/>
        <v/>
      </c>
      <c r="BN71" s="117" t="str">
        <f t="shared" si="81"/>
        <v/>
      </c>
      <c r="BO71" s="117" t="str">
        <f t="shared" si="81"/>
        <v/>
      </c>
      <c r="BP71" s="117" t="str">
        <f t="shared" si="81"/>
        <v/>
      </c>
      <c r="BQ71" s="117" t="str">
        <f t="shared" si="81"/>
        <v/>
      </c>
    </row>
    <row r="72" spans="1:71" s="187" customFormat="1" ht="30" customHeight="1" thickBot="1">
      <c r="A72" s="532" t="e">
        <f>IF(#REF!="","",#REF!)</f>
        <v>#REF!</v>
      </c>
      <c r="B72" s="516" t="e">
        <f>IF(#REF!="","",#REF!)</f>
        <v>#REF!</v>
      </c>
      <c r="C72" s="468" t="s">
        <v>82</v>
      </c>
      <c r="D72" s="312" t="s">
        <v>80</v>
      </c>
      <c r="E72" s="101"/>
      <c r="F72" s="102"/>
      <c r="G72" s="102"/>
      <c r="H72" s="102"/>
      <c r="I72" s="102"/>
      <c r="J72" s="102"/>
      <c r="K72" s="102"/>
      <c r="L72" s="102"/>
      <c r="M72" s="102"/>
      <c r="N72" s="102"/>
      <c r="O72" s="102"/>
      <c r="P72" s="103"/>
      <c r="Q72" s="102"/>
      <c r="R72" s="102"/>
      <c r="S72" s="103"/>
      <c r="T72" s="102"/>
      <c r="U72" s="102"/>
      <c r="V72" s="371"/>
      <c r="W72" s="375" t="str">
        <f>IF(E72="","",V72/E72)</f>
        <v/>
      </c>
      <c r="X72" s="318" t="str">
        <f>IF(V72="","",V72)</f>
        <v/>
      </c>
      <c r="Y72" s="490" t="str">
        <f>IF(Y70="","",IF(Y70&lt;10%,"Conforme","Non conforme"))</f>
        <v/>
      </c>
      <c r="Z72" s="469"/>
      <c r="AA72" s="82"/>
      <c r="AB72" s="82"/>
      <c r="AC72" s="82"/>
      <c r="AD72" s="82"/>
      <c r="AV72" s="479"/>
      <c r="AW72" s="484"/>
      <c r="AX72" s="477"/>
      <c r="AY72" s="127" t="s">
        <v>36</v>
      </c>
      <c r="AZ72" s="247"/>
      <c r="BA72" s="120" t="str">
        <f t="shared" ref="BA72:BQ72" si="82">IF(BA$75="","",(ABS(BA$75-BA71)/BA$75)*100)</f>
        <v/>
      </c>
      <c r="BB72" s="120" t="str">
        <f t="shared" si="82"/>
        <v/>
      </c>
      <c r="BC72" s="120" t="str">
        <f t="shared" si="82"/>
        <v/>
      </c>
      <c r="BD72" s="120" t="str">
        <f t="shared" si="82"/>
        <v/>
      </c>
      <c r="BE72" s="120" t="str">
        <f t="shared" si="82"/>
        <v/>
      </c>
      <c r="BF72" s="120" t="str">
        <f t="shared" si="82"/>
        <v/>
      </c>
      <c r="BG72" s="120" t="str">
        <f t="shared" si="82"/>
        <v/>
      </c>
      <c r="BH72" s="120" t="str">
        <f t="shared" si="82"/>
        <v/>
      </c>
      <c r="BI72" s="120" t="str">
        <f t="shared" si="82"/>
        <v/>
      </c>
      <c r="BJ72" s="120" t="str">
        <f t="shared" si="82"/>
        <v/>
      </c>
      <c r="BK72" s="120" t="str">
        <f t="shared" si="82"/>
        <v/>
      </c>
      <c r="BL72" s="120" t="str">
        <f t="shared" si="82"/>
        <v/>
      </c>
      <c r="BM72" s="120" t="str">
        <f t="shared" si="82"/>
        <v/>
      </c>
      <c r="BN72" s="120" t="str">
        <f t="shared" si="82"/>
        <v/>
      </c>
      <c r="BO72" s="120" t="str">
        <f t="shared" si="82"/>
        <v/>
      </c>
      <c r="BP72" s="120" t="str">
        <f t="shared" si="82"/>
        <v/>
      </c>
      <c r="BQ72" s="120" t="str">
        <f t="shared" si="82"/>
        <v/>
      </c>
    </row>
    <row r="73" spans="1:71" s="187" customFormat="1" ht="30" customHeight="1" thickBot="1">
      <c r="A73" s="531" t="e">
        <f>IF(#REF!="","",#REF!)</f>
        <v>#REF!</v>
      </c>
      <c r="B73" s="517" t="e">
        <f>IF(#REF!="","",#REF!)</f>
        <v>#REF!</v>
      </c>
      <c r="C73" s="472"/>
      <c r="D73" s="289" t="s">
        <v>77</v>
      </c>
      <c r="E73" s="319"/>
      <c r="F73" s="320" t="str">
        <f t="shared" ref="F73:V73" si="83">IF(F$72="","",IF(OR($E$70="",$V$72=""),"--",IF(BA$47&gt;$AY$16*100,"non","oui")))</f>
        <v/>
      </c>
      <c r="G73" s="320" t="str">
        <f t="shared" si="83"/>
        <v/>
      </c>
      <c r="H73" s="320" t="str">
        <f t="shared" si="83"/>
        <v/>
      </c>
      <c r="I73" s="320" t="str">
        <f t="shared" si="83"/>
        <v/>
      </c>
      <c r="J73" s="320" t="str">
        <f t="shared" si="83"/>
        <v/>
      </c>
      <c r="K73" s="320" t="str">
        <f t="shared" si="83"/>
        <v/>
      </c>
      <c r="L73" s="320" t="str">
        <f t="shared" si="83"/>
        <v/>
      </c>
      <c r="M73" s="320" t="str">
        <f t="shared" si="83"/>
        <v/>
      </c>
      <c r="N73" s="320" t="str">
        <f t="shared" si="83"/>
        <v/>
      </c>
      <c r="O73" s="320" t="str">
        <f t="shared" si="83"/>
        <v/>
      </c>
      <c r="P73" s="320" t="str">
        <f t="shared" si="83"/>
        <v/>
      </c>
      <c r="Q73" s="320" t="str">
        <f t="shared" si="83"/>
        <v/>
      </c>
      <c r="R73" s="320" t="str">
        <f t="shared" si="83"/>
        <v/>
      </c>
      <c r="S73" s="320" t="str">
        <f t="shared" si="83"/>
        <v/>
      </c>
      <c r="T73" s="320" t="str">
        <f t="shared" si="83"/>
        <v/>
      </c>
      <c r="U73" s="320" t="str">
        <f t="shared" si="83"/>
        <v/>
      </c>
      <c r="V73" s="372" t="str">
        <f t="shared" si="83"/>
        <v/>
      </c>
      <c r="W73" s="287" t="str">
        <f>IF(W72="","",IF(W72&gt;250,"Conforme","Non conforme"))</f>
        <v/>
      </c>
      <c r="X73" s="296" t="str">
        <f>IF(X72="","",IF(X72&gt;170,"Conforme","Non conforme"))</f>
        <v/>
      </c>
      <c r="Y73" s="484"/>
      <c r="Z73" s="470"/>
      <c r="AA73" s="82"/>
      <c r="AB73" s="82"/>
      <c r="AC73" s="82"/>
      <c r="AS73" s="82"/>
      <c r="AT73" s="82"/>
      <c r="AV73" s="479"/>
      <c r="AW73" s="485" t="s">
        <v>49</v>
      </c>
      <c r="AX73" s="249" t="s">
        <v>86</v>
      </c>
      <c r="AY73" s="110" t="s">
        <v>34</v>
      </c>
      <c r="AZ73" s="134" t="str">
        <f>IF($E$78="","",(E78+E80)/2)</f>
        <v/>
      </c>
      <c r="BA73" s="124" t="str">
        <f t="shared" ref="BA73:BP73" si="84">IF($V$78="","",(10^((-1.3011877+(0.080242636*LN(BA74))+(0.13646699*(LN(BA74))^2)+(-0.025468404*(LN(BA74))^3)+(0.0013635334*(LN(BA74))^4))/(1+(-0.025840191*LN(BA74))+(-0.10320229*(LN(BA74))^2)+(0.02874562*(LN(BA74))^3)+(-0.0031978977*(LN(BA74))^4)+(0.00012992634*(LN(BA74))^5)))))</f>
        <v/>
      </c>
      <c r="BB73" s="124" t="str">
        <f t="shared" si="84"/>
        <v/>
      </c>
      <c r="BC73" s="124" t="str">
        <f t="shared" si="84"/>
        <v/>
      </c>
      <c r="BD73" s="124" t="str">
        <f t="shared" si="84"/>
        <v/>
      </c>
      <c r="BE73" s="124" t="str">
        <f t="shared" si="84"/>
        <v/>
      </c>
      <c r="BF73" s="124" t="str">
        <f t="shared" si="84"/>
        <v/>
      </c>
      <c r="BG73" s="124" t="str">
        <f t="shared" si="84"/>
        <v/>
      </c>
      <c r="BH73" s="124" t="str">
        <f t="shared" si="84"/>
        <v/>
      </c>
      <c r="BI73" s="124" t="str">
        <f t="shared" si="84"/>
        <v/>
      </c>
      <c r="BJ73" s="124" t="str">
        <f t="shared" si="84"/>
        <v/>
      </c>
      <c r="BK73" s="124" t="str">
        <f t="shared" si="84"/>
        <v/>
      </c>
      <c r="BL73" s="124" t="str">
        <f t="shared" si="84"/>
        <v/>
      </c>
      <c r="BM73" s="124" t="str">
        <f t="shared" si="84"/>
        <v/>
      </c>
      <c r="BN73" s="124" t="str">
        <f t="shared" si="84"/>
        <v/>
      </c>
      <c r="BO73" s="124" t="str">
        <f t="shared" si="84"/>
        <v/>
      </c>
      <c r="BP73" s="124" t="str">
        <f t="shared" si="84"/>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85">IF($V$78="","",$BS$73*G61+$BS$74)</f>
        <v/>
      </c>
      <c r="BC74" s="117" t="str">
        <f t="shared" si="85"/>
        <v/>
      </c>
      <c r="BD74" s="117" t="str">
        <f t="shared" si="85"/>
        <v/>
      </c>
      <c r="BE74" s="117" t="str">
        <f t="shared" si="85"/>
        <v/>
      </c>
      <c r="BF74" s="117" t="str">
        <f t="shared" si="85"/>
        <v/>
      </c>
      <c r="BG74" s="117" t="str">
        <f t="shared" si="85"/>
        <v/>
      </c>
      <c r="BH74" s="117" t="str">
        <f t="shared" si="85"/>
        <v/>
      </c>
      <c r="BI74" s="117" t="str">
        <f t="shared" si="85"/>
        <v/>
      </c>
      <c r="BJ74" s="117" t="str">
        <f t="shared" si="85"/>
        <v/>
      </c>
      <c r="BK74" s="117" t="str">
        <f t="shared" si="85"/>
        <v/>
      </c>
      <c r="BL74" s="117" t="str">
        <f t="shared" si="85"/>
        <v/>
      </c>
      <c r="BM74" s="117" t="str">
        <f t="shared" si="85"/>
        <v/>
      </c>
      <c r="BN74" s="117" t="str">
        <f t="shared" si="85"/>
        <v/>
      </c>
      <c r="BO74" s="117" t="str">
        <f t="shared" si="85"/>
        <v/>
      </c>
      <c r="BP74" s="117" t="str">
        <f t="shared" si="85"/>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86">IF(F$74="","",IF(OR($E$74="",$V$76=""),"--",IF(BA$56&gt;$AY$16*100,"non","oui")))</f>
        <v/>
      </c>
      <c r="G75" s="314" t="str">
        <f t="shared" si="86"/>
        <v/>
      </c>
      <c r="H75" s="314" t="str">
        <f t="shared" si="86"/>
        <v/>
      </c>
      <c r="I75" s="314" t="str">
        <f t="shared" si="86"/>
        <v/>
      </c>
      <c r="J75" s="314" t="str">
        <f t="shared" si="86"/>
        <v/>
      </c>
      <c r="K75" s="314" t="str">
        <f t="shared" si="86"/>
        <v/>
      </c>
      <c r="L75" s="314" t="str">
        <f t="shared" si="86"/>
        <v/>
      </c>
      <c r="M75" s="314" t="str">
        <f t="shared" si="86"/>
        <v/>
      </c>
      <c r="N75" s="314" t="str">
        <f t="shared" si="86"/>
        <v/>
      </c>
      <c r="O75" s="314" t="str">
        <f t="shared" si="86"/>
        <v/>
      </c>
      <c r="P75" s="314" t="str">
        <f t="shared" si="86"/>
        <v/>
      </c>
      <c r="Q75" s="314" t="str">
        <f t="shared" si="86"/>
        <v/>
      </c>
      <c r="R75" s="314" t="str">
        <f t="shared" si="86"/>
        <v/>
      </c>
      <c r="S75" s="314" t="str">
        <f t="shared" si="86"/>
        <v/>
      </c>
      <c r="T75" s="314" t="str">
        <f t="shared" si="86"/>
        <v/>
      </c>
      <c r="U75" s="314" t="str">
        <f t="shared" si="86"/>
        <v/>
      </c>
      <c r="V75" s="370" t="str">
        <f t="shared" si="86"/>
        <v/>
      </c>
      <c r="W75" s="374" t="str">
        <f>IF(W74="","",IF(W74&gt;250,"Conforme","Non conforme"))</f>
        <v/>
      </c>
      <c r="X75" s="316" t="str">
        <f>IF(X74="","",IF(X74&gt;170,"Conforme","Non conforme"))</f>
        <v/>
      </c>
      <c r="Y75" s="489"/>
      <c r="Z75" s="469"/>
      <c r="AA75" s="82"/>
      <c r="AB75" s="82"/>
      <c r="AC75" s="82"/>
      <c r="AV75" s="479"/>
      <c r="AW75" s="486"/>
      <c r="AX75" s="132" t="s">
        <v>35</v>
      </c>
      <c r="AY75" s="126" t="s">
        <v>35</v>
      </c>
      <c r="AZ75" s="248"/>
      <c r="BA75" s="117" t="str">
        <f t="shared" ref="BA75:BQ75" si="87">IF($V$78="","",((BA73-AZ73)/(0.5*(BA73+AZ73))))</f>
        <v/>
      </c>
      <c r="BB75" s="117" t="str">
        <f t="shared" si="87"/>
        <v/>
      </c>
      <c r="BC75" s="117" t="str">
        <f t="shared" si="87"/>
        <v/>
      </c>
      <c r="BD75" s="117" t="str">
        <f t="shared" si="87"/>
        <v/>
      </c>
      <c r="BE75" s="117" t="str">
        <f t="shared" si="87"/>
        <v/>
      </c>
      <c r="BF75" s="117" t="str">
        <f t="shared" si="87"/>
        <v/>
      </c>
      <c r="BG75" s="117" t="str">
        <f t="shared" si="87"/>
        <v/>
      </c>
      <c r="BH75" s="117" t="str">
        <f t="shared" si="87"/>
        <v/>
      </c>
      <c r="BI75" s="117" t="str">
        <f t="shared" si="87"/>
        <v/>
      </c>
      <c r="BJ75" s="117" t="str">
        <f t="shared" si="87"/>
        <v/>
      </c>
      <c r="BK75" s="117" t="str">
        <f t="shared" si="87"/>
        <v/>
      </c>
      <c r="BL75" s="117" t="str">
        <f t="shared" si="87"/>
        <v/>
      </c>
      <c r="BM75" s="117" t="str">
        <f t="shared" si="87"/>
        <v/>
      </c>
      <c r="BN75" s="117" t="str">
        <f t="shared" si="87"/>
        <v/>
      </c>
      <c r="BO75" s="117" t="str">
        <f t="shared" si="87"/>
        <v/>
      </c>
      <c r="BP75" s="117" t="str">
        <f t="shared" si="87"/>
        <v/>
      </c>
      <c r="BQ75" s="117" t="str">
        <f t="shared" si="87"/>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V76" s="479"/>
      <c r="AW76" s="486"/>
      <c r="AX76" s="132" t="s">
        <v>83</v>
      </c>
      <c r="AY76" s="133">
        <f>IF($AY$16="","",$AY$16)</f>
        <v>0.1</v>
      </c>
      <c r="AZ76" s="248"/>
      <c r="BA76" s="117" t="str">
        <f t="shared" ref="BA76:BQ76" si="88">IF($V$78="","",BA$75*(1+$AY$76))</f>
        <v/>
      </c>
      <c r="BB76" s="117" t="str">
        <f t="shared" si="88"/>
        <v/>
      </c>
      <c r="BC76" s="117" t="str">
        <f t="shared" si="88"/>
        <v/>
      </c>
      <c r="BD76" s="117" t="str">
        <f t="shared" si="88"/>
        <v/>
      </c>
      <c r="BE76" s="117" t="str">
        <f t="shared" si="88"/>
        <v/>
      </c>
      <c r="BF76" s="117" t="str">
        <f t="shared" si="88"/>
        <v/>
      </c>
      <c r="BG76" s="117" t="str">
        <f t="shared" si="88"/>
        <v/>
      </c>
      <c r="BH76" s="117" t="str">
        <f t="shared" si="88"/>
        <v/>
      </c>
      <c r="BI76" s="117" t="str">
        <f t="shared" si="88"/>
        <v/>
      </c>
      <c r="BJ76" s="117" t="str">
        <f t="shared" si="88"/>
        <v/>
      </c>
      <c r="BK76" s="117" t="str">
        <f t="shared" si="88"/>
        <v/>
      </c>
      <c r="BL76" s="117" t="str">
        <f t="shared" si="88"/>
        <v/>
      </c>
      <c r="BM76" s="117" t="str">
        <f t="shared" si="88"/>
        <v/>
      </c>
      <c r="BN76" s="117" t="str">
        <f t="shared" si="88"/>
        <v/>
      </c>
      <c r="BO76" s="117" t="str">
        <f t="shared" si="88"/>
        <v/>
      </c>
      <c r="BP76" s="117" t="str">
        <f t="shared" si="88"/>
        <v/>
      </c>
      <c r="BQ76" s="117" t="str">
        <f t="shared" si="88"/>
        <v/>
      </c>
    </row>
    <row r="77" spans="1:71" s="187" customFormat="1" ht="30" customHeight="1" thickBot="1">
      <c r="A77" s="531" t="e">
        <f>IF(#REF!="","",#REF!)</f>
        <v>#REF!</v>
      </c>
      <c r="B77" s="517" t="e">
        <f>IF(#REF!="","",#REF!)</f>
        <v>#REF!</v>
      </c>
      <c r="C77" s="472"/>
      <c r="D77" s="289" t="s">
        <v>77</v>
      </c>
      <c r="E77" s="319"/>
      <c r="F77" s="320" t="str">
        <f t="shared" ref="F77:V77" si="89">IF(F$76="","",IF(OR($E$74="",$V$76=""),"--",IF(BA$60&gt;$AY$16*100,"non","oui")))</f>
        <v/>
      </c>
      <c r="G77" s="320" t="str">
        <f t="shared" si="89"/>
        <v/>
      </c>
      <c r="H77" s="320" t="str">
        <f t="shared" si="89"/>
        <v/>
      </c>
      <c r="I77" s="320" t="str">
        <f t="shared" si="89"/>
        <v/>
      </c>
      <c r="J77" s="320" t="str">
        <f t="shared" si="89"/>
        <v/>
      </c>
      <c r="K77" s="320" t="str">
        <f t="shared" si="89"/>
        <v/>
      </c>
      <c r="L77" s="320" t="str">
        <f t="shared" si="89"/>
        <v/>
      </c>
      <c r="M77" s="320" t="str">
        <f t="shared" si="89"/>
        <v/>
      </c>
      <c r="N77" s="320" t="str">
        <f t="shared" si="89"/>
        <v/>
      </c>
      <c r="O77" s="320" t="str">
        <f t="shared" si="89"/>
        <v/>
      </c>
      <c r="P77" s="320" t="str">
        <f t="shared" si="89"/>
        <v/>
      </c>
      <c r="Q77" s="320" t="str">
        <f t="shared" si="89"/>
        <v/>
      </c>
      <c r="R77" s="320" t="str">
        <f t="shared" si="89"/>
        <v/>
      </c>
      <c r="S77" s="320" t="str">
        <f t="shared" si="89"/>
        <v/>
      </c>
      <c r="T77" s="320" t="str">
        <f t="shared" si="89"/>
        <v/>
      </c>
      <c r="U77" s="320" t="str">
        <f t="shared" si="89"/>
        <v/>
      </c>
      <c r="V77" s="372" t="str">
        <f t="shared" si="89"/>
        <v/>
      </c>
      <c r="W77" s="287" t="str">
        <f>IF(W76="","",IF(W76&gt;250,"Conforme","Non conforme"))</f>
        <v/>
      </c>
      <c r="X77" s="296" t="str">
        <f>IF(X76="","",IF(X76&gt;170,"Conforme","Non conforme"))</f>
        <v/>
      </c>
      <c r="Y77" s="484"/>
      <c r="Z77" s="470"/>
      <c r="AA77" s="82"/>
      <c r="AB77" s="82"/>
      <c r="AC77" s="82"/>
      <c r="AU77" s="82"/>
      <c r="AV77" s="480"/>
      <c r="AW77" s="487"/>
      <c r="AX77" s="132" t="s">
        <v>84</v>
      </c>
      <c r="AY77" s="133">
        <f>IF($AY$16="","",-$AY$16)</f>
        <v>-0.1</v>
      </c>
      <c r="AZ77" s="247"/>
      <c r="BA77" s="120" t="str">
        <f t="shared" ref="BA77:BQ77" si="90">IF($V$78="","",BA$75*(1-$AY$76))</f>
        <v/>
      </c>
      <c r="BB77" s="120" t="str">
        <f t="shared" si="90"/>
        <v/>
      </c>
      <c r="BC77" s="120" t="str">
        <f t="shared" si="90"/>
        <v/>
      </c>
      <c r="BD77" s="120" t="str">
        <f t="shared" si="90"/>
        <v/>
      </c>
      <c r="BE77" s="120" t="str">
        <f t="shared" si="90"/>
        <v/>
      </c>
      <c r="BF77" s="120" t="str">
        <f t="shared" si="90"/>
        <v/>
      </c>
      <c r="BG77" s="120" t="str">
        <f t="shared" si="90"/>
        <v/>
      </c>
      <c r="BH77" s="120" t="str">
        <f t="shared" si="90"/>
        <v/>
      </c>
      <c r="BI77" s="120" t="str">
        <f t="shared" si="90"/>
        <v/>
      </c>
      <c r="BJ77" s="120" t="str">
        <f t="shared" si="90"/>
        <v/>
      </c>
      <c r="BK77" s="120" t="str">
        <f t="shared" si="90"/>
        <v/>
      </c>
      <c r="BL77" s="120" t="str">
        <f t="shared" si="90"/>
        <v/>
      </c>
      <c r="BM77" s="120" t="str">
        <f t="shared" si="90"/>
        <v/>
      </c>
      <c r="BN77" s="120" t="str">
        <f t="shared" si="90"/>
        <v/>
      </c>
      <c r="BO77" s="120" t="str">
        <f t="shared" si="90"/>
        <v/>
      </c>
      <c r="BP77" s="120" t="str">
        <f t="shared" si="90"/>
        <v/>
      </c>
      <c r="BQ77" s="120" t="str">
        <f t="shared" si="90"/>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row>
    <row r="79" spans="1:71" s="187" customFormat="1" ht="30" customHeight="1">
      <c r="A79" s="532" t="e">
        <f>IF(#REF!="","",#REF!)</f>
        <v>#REF!</v>
      </c>
      <c r="B79" s="516" t="e">
        <f>IF(#REF!="","",#REF!)</f>
        <v>#REF!</v>
      </c>
      <c r="C79" s="468"/>
      <c r="D79" s="312" t="s">
        <v>77</v>
      </c>
      <c r="E79" s="313"/>
      <c r="F79" s="314" t="str">
        <f t="shared" ref="F79:V79" si="91">IF(F$78="","",IF(OR($E$78="",$V$80=""),"--",IF(BA$69&gt;$AY$16*100,"non","oui")))</f>
        <v/>
      </c>
      <c r="G79" s="314" t="str">
        <f t="shared" si="91"/>
        <v/>
      </c>
      <c r="H79" s="314" t="str">
        <f t="shared" si="91"/>
        <v/>
      </c>
      <c r="I79" s="314" t="str">
        <f t="shared" si="91"/>
        <v/>
      </c>
      <c r="J79" s="314" t="str">
        <f t="shared" si="91"/>
        <v/>
      </c>
      <c r="K79" s="314" t="str">
        <f t="shared" si="91"/>
        <v/>
      </c>
      <c r="L79" s="314" t="str">
        <f t="shared" si="91"/>
        <v/>
      </c>
      <c r="M79" s="314" t="str">
        <f t="shared" si="91"/>
        <v/>
      </c>
      <c r="N79" s="314" t="str">
        <f t="shared" si="91"/>
        <v/>
      </c>
      <c r="O79" s="314" t="str">
        <f t="shared" si="91"/>
        <v/>
      </c>
      <c r="P79" s="314" t="str">
        <f t="shared" si="91"/>
        <v/>
      </c>
      <c r="Q79" s="314" t="str">
        <f t="shared" si="91"/>
        <v/>
      </c>
      <c r="R79" s="314" t="str">
        <f t="shared" si="91"/>
        <v/>
      </c>
      <c r="S79" s="314" t="str">
        <f t="shared" si="91"/>
        <v/>
      </c>
      <c r="T79" s="314" t="str">
        <f t="shared" si="91"/>
        <v/>
      </c>
      <c r="U79" s="314" t="str">
        <f t="shared" si="91"/>
        <v/>
      </c>
      <c r="V79" s="370" t="str">
        <f t="shared" si="91"/>
        <v/>
      </c>
      <c r="W79" s="374" t="str">
        <f>IF(W78="","",IF(W78&gt;250,"Conforme","Non conforme"))</f>
        <v/>
      </c>
      <c r="X79" s="316" t="str">
        <f>IF(X78="","",IF(X78&gt;170,"Conforme","Non conforme"))</f>
        <v/>
      </c>
      <c r="Y79" s="489"/>
      <c r="Z79" s="469"/>
      <c r="AA79" s="82"/>
      <c r="AB79" s="82"/>
      <c r="AC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92">IF($E$82="","",(71.498068+94.593053*LOG(F82,10)+41.912053*POWER(LOG(F82,10),2)+9.8247004*POWER(LOG(F82,10),3)+0.28175407*POWER(LOG(F82,10),4)-1.1878455*POWER(LOG(F82,10),5)-0.18014349*POWER(LOG(F82,10),6)+0.14710899*POWER(LOG(F82,10),7)-0.017046845*POWER(LOG(F82,10),8)))</f>
        <v/>
      </c>
      <c r="BB79" s="112" t="str">
        <f t="shared" si="92"/>
        <v/>
      </c>
      <c r="BC79" s="112" t="str">
        <f t="shared" si="92"/>
        <v/>
      </c>
      <c r="BD79" s="112" t="str">
        <f t="shared" si="92"/>
        <v/>
      </c>
      <c r="BE79" s="112" t="str">
        <f t="shared" si="92"/>
        <v/>
      </c>
      <c r="BF79" s="112" t="str">
        <f t="shared" si="92"/>
        <v/>
      </c>
      <c r="BG79" s="112" t="str">
        <f t="shared" si="92"/>
        <v/>
      </c>
      <c r="BH79" s="112" t="str">
        <f t="shared" si="92"/>
        <v/>
      </c>
      <c r="BI79" s="112" t="str">
        <f t="shared" si="92"/>
        <v/>
      </c>
      <c r="BJ79" s="112" t="str">
        <f t="shared" si="92"/>
        <v/>
      </c>
      <c r="BK79" s="112" t="str">
        <f t="shared" si="92"/>
        <v/>
      </c>
      <c r="BL79" s="112" t="str">
        <f t="shared" si="92"/>
        <v/>
      </c>
      <c r="BM79" s="112" t="str">
        <f t="shared" si="92"/>
        <v/>
      </c>
      <c r="BN79" s="112" t="str">
        <f t="shared" si="92"/>
        <v/>
      </c>
      <c r="BO79" s="112" t="str">
        <f t="shared" si="92"/>
        <v/>
      </c>
      <c r="BP79" s="112" t="str">
        <f t="shared" si="92"/>
        <v/>
      </c>
      <c r="BQ79" s="112" t="str">
        <f t="shared" si="92"/>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V80" s="479"/>
      <c r="AW80" s="482"/>
      <c r="AX80" s="476"/>
      <c r="AY80" s="115" t="s">
        <v>35</v>
      </c>
      <c r="AZ80" s="116"/>
      <c r="BA80" s="117" t="str">
        <f t="shared" ref="BA80:BQ80" si="93">IF($E$82="","",((F82-E82)/(0.5*(F82+E82))))</f>
        <v/>
      </c>
      <c r="BB80" s="117" t="str">
        <f t="shared" si="93"/>
        <v/>
      </c>
      <c r="BC80" s="117" t="str">
        <f t="shared" si="93"/>
        <v/>
      </c>
      <c r="BD80" s="117" t="str">
        <f t="shared" si="93"/>
        <v/>
      </c>
      <c r="BE80" s="117" t="str">
        <f t="shared" si="93"/>
        <v/>
      </c>
      <c r="BF80" s="117" t="str">
        <f t="shared" si="93"/>
        <v/>
      </c>
      <c r="BG80" s="117" t="str">
        <f t="shared" si="93"/>
        <v/>
      </c>
      <c r="BH80" s="117" t="str">
        <f t="shared" si="93"/>
        <v/>
      </c>
      <c r="BI80" s="117" t="str">
        <f t="shared" si="93"/>
        <v/>
      </c>
      <c r="BJ80" s="117" t="str">
        <f t="shared" si="93"/>
        <v/>
      </c>
      <c r="BK80" s="117" t="str">
        <f t="shared" si="93"/>
        <v/>
      </c>
      <c r="BL80" s="117" t="str">
        <f t="shared" si="93"/>
        <v/>
      </c>
      <c r="BM80" s="117" t="str">
        <f t="shared" si="93"/>
        <v/>
      </c>
      <c r="BN80" s="117" t="str">
        <f t="shared" si="93"/>
        <v/>
      </c>
      <c r="BO80" s="117" t="str">
        <f t="shared" si="93"/>
        <v/>
      </c>
      <c r="BP80" s="117" t="str">
        <f t="shared" si="93"/>
        <v/>
      </c>
      <c r="BQ80" s="117" t="str">
        <f t="shared" si="93"/>
        <v/>
      </c>
    </row>
    <row r="81" spans="1:71" s="187" customFormat="1" ht="30" customHeight="1" thickBot="1">
      <c r="A81" s="531" t="e">
        <f>IF(#REF!="","",#REF!)</f>
        <v>#REF!</v>
      </c>
      <c r="B81" s="517" t="e">
        <f>IF(#REF!="","",#REF!)</f>
        <v>#REF!</v>
      </c>
      <c r="C81" s="472"/>
      <c r="D81" s="289" t="s">
        <v>77</v>
      </c>
      <c r="E81" s="319"/>
      <c r="F81" s="320" t="str">
        <f t="shared" ref="F81:V81" si="94">IF(F$80="","",IF(OR($E$78="",$V$80=""),"--",IF(BA$72&gt;$AY$16*100,"non","oui")))</f>
        <v/>
      </c>
      <c r="G81" s="320" t="str">
        <f t="shared" si="94"/>
        <v/>
      </c>
      <c r="H81" s="320" t="str">
        <f t="shared" si="94"/>
        <v/>
      </c>
      <c r="I81" s="320" t="str">
        <f t="shared" si="94"/>
        <v/>
      </c>
      <c r="J81" s="320" t="str">
        <f t="shared" si="94"/>
        <v/>
      </c>
      <c r="K81" s="320" t="str">
        <f t="shared" si="94"/>
        <v/>
      </c>
      <c r="L81" s="320" t="str">
        <f t="shared" si="94"/>
        <v/>
      </c>
      <c r="M81" s="320" t="str">
        <f t="shared" si="94"/>
        <v/>
      </c>
      <c r="N81" s="320" t="str">
        <f t="shared" si="94"/>
        <v/>
      </c>
      <c r="O81" s="320" t="str">
        <f t="shared" si="94"/>
        <v/>
      </c>
      <c r="P81" s="320" t="str">
        <f t="shared" si="94"/>
        <v/>
      </c>
      <c r="Q81" s="320" t="str">
        <f t="shared" si="94"/>
        <v/>
      </c>
      <c r="R81" s="320" t="str">
        <f t="shared" si="94"/>
        <v/>
      </c>
      <c r="S81" s="320" t="str">
        <f t="shared" si="94"/>
        <v/>
      </c>
      <c r="T81" s="320" t="str">
        <f t="shared" si="94"/>
        <v/>
      </c>
      <c r="U81" s="320" t="str">
        <f t="shared" si="94"/>
        <v/>
      </c>
      <c r="V81" s="372" t="str">
        <f t="shared" si="94"/>
        <v/>
      </c>
      <c r="W81" s="287" t="str">
        <f>IF(W80="","",IF(W80&gt;250,"Conforme","Non conforme"))</f>
        <v/>
      </c>
      <c r="X81" s="296" t="str">
        <f>IF(X80="","",IF(X80&gt;170,"Conforme","Non conforme"))</f>
        <v/>
      </c>
      <c r="Y81" s="484"/>
      <c r="Z81" s="470"/>
      <c r="AA81" s="82"/>
      <c r="AB81" s="82"/>
      <c r="AC81" s="82"/>
      <c r="AV81" s="479"/>
      <c r="AW81" s="482"/>
      <c r="AX81" s="477"/>
      <c r="AY81" s="119" t="s">
        <v>36</v>
      </c>
      <c r="AZ81" s="247"/>
      <c r="BA81" s="120" t="str">
        <f t="shared" ref="BA81:BQ81" si="95">IF(BA$87="","",(ABS(BA$87-BA80)/BA$87)*100)</f>
        <v/>
      </c>
      <c r="BB81" s="120" t="str">
        <f t="shared" si="95"/>
        <v/>
      </c>
      <c r="BC81" s="120" t="str">
        <f t="shared" si="95"/>
        <v/>
      </c>
      <c r="BD81" s="120" t="str">
        <f t="shared" si="95"/>
        <v/>
      </c>
      <c r="BE81" s="120" t="str">
        <f t="shared" si="95"/>
        <v/>
      </c>
      <c r="BF81" s="120" t="str">
        <f t="shared" si="95"/>
        <v/>
      </c>
      <c r="BG81" s="120" t="str">
        <f t="shared" si="95"/>
        <v/>
      </c>
      <c r="BH81" s="120" t="str">
        <f t="shared" si="95"/>
        <v/>
      </c>
      <c r="BI81" s="120" t="str">
        <f t="shared" si="95"/>
        <v/>
      </c>
      <c r="BJ81" s="120" t="str">
        <f t="shared" si="95"/>
        <v/>
      </c>
      <c r="BK81" s="120" t="str">
        <f t="shared" si="95"/>
        <v/>
      </c>
      <c r="BL81" s="120" t="str">
        <f t="shared" si="95"/>
        <v/>
      </c>
      <c r="BM81" s="120" t="str">
        <f t="shared" si="95"/>
        <v/>
      </c>
      <c r="BN81" s="120" t="str">
        <f t="shared" si="95"/>
        <v/>
      </c>
      <c r="BO81" s="120" t="str">
        <f t="shared" si="95"/>
        <v/>
      </c>
      <c r="BP81" s="120" t="str">
        <f t="shared" si="95"/>
        <v/>
      </c>
      <c r="BQ81" s="120" t="str">
        <f t="shared" si="95"/>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V82" s="479"/>
      <c r="AW82" s="483"/>
      <c r="AX82" s="475" t="s">
        <v>28</v>
      </c>
      <c r="AY82" s="122" t="s">
        <v>88</v>
      </c>
      <c r="AZ82" s="111" t="str">
        <f t="shared" ref="AZ82:BQ82" si="96">IF($E$84="","",(71.498068+94.593053*LOG(E84,10)+41.912053*POWER(LOG(E84,10),2)+9.8247004*POWER(LOG(E84,10),3)+0.28175407*POWER(LOG(E84,10),4)-1.1878455*POWER(LOG(E84,10),5)-0.18014349*POWER(LOG(E84,10),6)+0.14710899*POWER(LOG(E84,10),7)-0.017046845*POWER(LOG(E84,10),8)))</f>
        <v/>
      </c>
      <c r="BA82" s="111" t="str">
        <f t="shared" si="96"/>
        <v/>
      </c>
      <c r="BB82" s="111" t="str">
        <f t="shared" si="96"/>
        <v/>
      </c>
      <c r="BC82" s="111" t="str">
        <f t="shared" si="96"/>
        <v/>
      </c>
      <c r="BD82" s="111" t="str">
        <f t="shared" si="96"/>
        <v/>
      </c>
      <c r="BE82" s="111" t="str">
        <f t="shared" si="96"/>
        <v/>
      </c>
      <c r="BF82" s="111" t="str">
        <f t="shared" si="96"/>
        <v/>
      </c>
      <c r="BG82" s="111" t="str">
        <f t="shared" si="96"/>
        <v/>
      </c>
      <c r="BH82" s="111" t="str">
        <f t="shared" si="96"/>
        <v/>
      </c>
      <c r="BI82" s="111" t="str">
        <f t="shared" si="96"/>
        <v/>
      </c>
      <c r="BJ82" s="111" t="str">
        <f t="shared" si="96"/>
        <v/>
      </c>
      <c r="BK82" s="111" t="str">
        <f t="shared" si="96"/>
        <v/>
      </c>
      <c r="BL82" s="111" t="str">
        <f t="shared" si="96"/>
        <v/>
      </c>
      <c r="BM82" s="111" t="str">
        <f t="shared" si="96"/>
        <v/>
      </c>
      <c r="BN82" s="111" t="str">
        <f t="shared" si="96"/>
        <v/>
      </c>
      <c r="BO82" s="111" t="str">
        <f t="shared" si="96"/>
        <v/>
      </c>
      <c r="BP82" s="111" t="str">
        <f t="shared" si="96"/>
        <v/>
      </c>
      <c r="BQ82" s="111" t="str">
        <f t="shared" si="96"/>
        <v/>
      </c>
    </row>
    <row r="83" spans="1:71" s="187" customFormat="1" ht="30" customHeight="1">
      <c r="A83" s="532" t="e">
        <f>IF(#REF!="","",#REF!)</f>
        <v>#REF!</v>
      </c>
      <c r="B83" s="516" t="e">
        <f>IF(#REF!="","",#REF!)</f>
        <v>#REF!</v>
      </c>
      <c r="C83" s="468"/>
      <c r="D83" s="312" t="s">
        <v>77</v>
      </c>
      <c r="E83" s="313"/>
      <c r="F83" s="314" t="str">
        <f t="shared" ref="F83:V83" si="97">IF(F$82="","",IF(OR($E$82="",$V$84=""),"--",IF(BA$81&gt;$AY$16*100,"non","oui")))</f>
        <v/>
      </c>
      <c r="G83" s="314" t="str">
        <f t="shared" si="97"/>
        <v/>
      </c>
      <c r="H83" s="314" t="str">
        <f t="shared" si="97"/>
        <v/>
      </c>
      <c r="I83" s="314" t="str">
        <f t="shared" si="97"/>
        <v/>
      </c>
      <c r="J83" s="314" t="str">
        <f t="shared" si="97"/>
        <v/>
      </c>
      <c r="K83" s="314" t="str">
        <f t="shared" si="97"/>
        <v/>
      </c>
      <c r="L83" s="314" t="str">
        <f t="shared" si="97"/>
        <v/>
      </c>
      <c r="M83" s="314" t="str">
        <f t="shared" si="97"/>
        <v/>
      </c>
      <c r="N83" s="314" t="str">
        <f t="shared" si="97"/>
        <v/>
      </c>
      <c r="O83" s="314" t="str">
        <f t="shared" si="97"/>
        <v/>
      </c>
      <c r="P83" s="314" t="str">
        <f t="shared" si="97"/>
        <v/>
      </c>
      <c r="Q83" s="314" t="str">
        <f t="shared" si="97"/>
        <v/>
      </c>
      <c r="R83" s="314" t="str">
        <f t="shared" si="97"/>
        <v/>
      </c>
      <c r="S83" s="314" t="str">
        <f t="shared" si="97"/>
        <v/>
      </c>
      <c r="T83" s="314" t="str">
        <f t="shared" si="97"/>
        <v/>
      </c>
      <c r="U83" s="314" t="str">
        <f t="shared" si="97"/>
        <v/>
      </c>
      <c r="V83" s="370" t="str">
        <f t="shared" si="97"/>
        <v/>
      </c>
      <c r="W83" s="374" t="str">
        <f>IF(W82="","",IF(W82&gt;250,"Conforme","Non conforme"))</f>
        <v/>
      </c>
      <c r="X83" s="316" t="str">
        <f>IF(X82="","",IF(X82&gt;170,"Conforme","Non conforme"))</f>
        <v/>
      </c>
      <c r="Y83" s="489"/>
      <c r="Z83" s="469"/>
      <c r="AA83" s="82"/>
      <c r="AB83" s="82"/>
      <c r="AC83" s="82"/>
      <c r="AV83" s="479"/>
      <c r="AW83" s="483"/>
      <c r="AX83" s="476"/>
      <c r="AY83" s="126" t="s">
        <v>35</v>
      </c>
      <c r="AZ83" s="248"/>
      <c r="BA83" s="117" t="str">
        <f t="shared" ref="BA83:BQ83" si="98">IF($E$84="","",((F84-E84)/(0.5*(F84+E84))))</f>
        <v/>
      </c>
      <c r="BB83" s="117" t="str">
        <f t="shared" si="98"/>
        <v/>
      </c>
      <c r="BC83" s="117" t="str">
        <f t="shared" si="98"/>
        <v/>
      </c>
      <c r="BD83" s="117" t="str">
        <f t="shared" si="98"/>
        <v/>
      </c>
      <c r="BE83" s="117" t="str">
        <f t="shared" si="98"/>
        <v/>
      </c>
      <c r="BF83" s="117" t="str">
        <f t="shared" si="98"/>
        <v/>
      </c>
      <c r="BG83" s="117" t="str">
        <f t="shared" si="98"/>
        <v/>
      </c>
      <c r="BH83" s="117" t="str">
        <f t="shared" si="98"/>
        <v/>
      </c>
      <c r="BI83" s="117" t="str">
        <f t="shared" si="98"/>
        <v/>
      </c>
      <c r="BJ83" s="117" t="str">
        <f t="shared" si="98"/>
        <v/>
      </c>
      <c r="BK83" s="117" t="str">
        <f t="shared" si="98"/>
        <v/>
      </c>
      <c r="BL83" s="117" t="str">
        <f t="shared" si="98"/>
        <v/>
      </c>
      <c r="BM83" s="117" t="str">
        <f t="shared" si="98"/>
        <v/>
      </c>
      <c r="BN83" s="117" t="str">
        <f t="shared" si="98"/>
        <v/>
      </c>
      <c r="BO83" s="117" t="str">
        <f t="shared" si="98"/>
        <v/>
      </c>
      <c r="BP83" s="117" t="str">
        <f t="shared" si="98"/>
        <v/>
      </c>
      <c r="BQ83" s="117" t="str">
        <f t="shared" si="98"/>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V84" s="479"/>
      <c r="AW84" s="484"/>
      <c r="AX84" s="477"/>
      <c r="AY84" s="127" t="s">
        <v>36</v>
      </c>
      <c r="AZ84" s="247"/>
      <c r="BA84" s="120" t="str">
        <f t="shared" ref="BA84:BQ84" si="99">IF(BA$87="","",(ABS(BA$87-BA83)/BA$87)*100)</f>
        <v/>
      </c>
      <c r="BB84" s="120" t="str">
        <f t="shared" si="99"/>
        <v/>
      </c>
      <c r="BC84" s="120" t="str">
        <f t="shared" si="99"/>
        <v/>
      </c>
      <c r="BD84" s="120" t="str">
        <f t="shared" si="99"/>
        <v/>
      </c>
      <c r="BE84" s="120" t="str">
        <f t="shared" si="99"/>
        <v/>
      </c>
      <c r="BF84" s="120" t="str">
        <f t="shared" si="99"/>
        <v/>
      </c>
      <c r="BG84" s="120" t="str">
        <f t="shared" si="99"/>
        <v/>
      </c>
      <c r="BH84" s="120" t="str">
        <f t="shared" si="99"/>
        <v/>
      </c>
      <c r="BI84" s="120" t="str">
        <f t="shared" si="99"/>
        <v/>
      </c>
      <c r="BJ84" s="120" t="str">
        <f t="shared" si="99"/>
        <v/>
      </c>
      <c r="BK84" s="120" t="str">
        <f t="shared" si="99"/>
        <v/>
      </c>
      <c r="BL84" s="120" t="str">
        <f t="shared" si="99"/>
        <v/>
      </c>
      <c r="BM84" s="120" t="str">
        <f t="shared" si="99"/>
        <v/>
      </c>
      <c r="BN84" s="120" t="str">
        <f t="shared" si="99"/>
        <v/>
      </c>
      <c r="BO84" s="120" t="str">
        <f t="shared" si="99"/>
        <v/>
      </c>
      <c r="BP84" s="120" t="str">
        <f t="shared" si="99"/>
        <v/>
      </c>
      <c r="BQ84" s="120" t="str">
        <f t="shared" si="99"/>
        <v/>
      </c>
    </row>
    <row r="85" spans="1:71" s="187" customFormat="1" ht="30" customHeight="1" thickBot="1">
      <c r="A85" s="531" t="e">
        <f>IF(#REF!="","",#REF!)</f>
        <v>#REF!</v>
      </c>
      <c r="B85" s="517" t="e">
        <f>IF(#REF!="","",#REF!)</f>
        <v>#REF!</v>
      </c>
      <c r="C85" s="472"/>
      <c r="D85" s="289" t="s">
        <v>77</v>
      </c>
      <c r="E85" s="319"/>
      <c r="F85" s="320" t="str">
        <f t="shared" ref="F85:V85" si="100">IF(F$84="","",IF(OR($E$82="",$V$84=""),"--",IF(BA$84&gt;$AY$16*100,"non","oui")))</f>
        <v/>
      </c>
      <c r="G85" s="320" t="str">
        <f t="shared" si="100"/>
        <v/>
      </c>
      <c r="H85" s="320" t="str">
        <f t="shared" si="100"/>
        <v/>
      </c>
      <c r="I85" s="320" t="str">
        <f t="shared" si="100"/>
        <v/>
      </c>
      <c r="J85" s="320" t="str">
        <f t="shared" si="100"/>
        <v/>
      </c>
      <c r="K85" s="320" t="str">
        <f t="shared" si="100"/>
        <v/>
      </c>
      <c r="L85" s="320" t="str">
        <f t="shared" si="100"/>
        <v/>
      </c>
      <c r="M85" s="320" t="str">
        <f t="shared" si="100"/>
        <v/>
      </c>
      <c r="N85" s="320" t="str">
        <f t="shared" si="100"/>
        <v/>
      </c>
      <c r="O85" s="320" t="str">
        <f t="shared" si="100"/>
        <v/>
      </c>
      <c r="P85" s="320" t="str">
        <f t="shared" si="100"/>
        <v/>
      </c>
      <c r="Q85" s="320" t="str">
        <f t="shared" si="100"/>
        <v/>
      </c>
      <c r="R85" s="320" t="str">
        <f t="shared" si="100"/>
        <v/>
      </c>
      <c r="S85" s="320" t="str">
        <f t="shared" si="100"/>
        <v/>
      </c>
      <c r="T85" s="320" t="str">
        <f t="shared" si="100"/>
        <v/>
      </c>
      <c r="U85" s="320" t="str">
        <f t="shared" si="100"/>
        <v/>
      </c>
      <c r="V85" s="372" t="str">
        <f t="shared" si="100"/>
        <v/>
      </c>
      <c r="W85" s="287" t="str">
        <f>IF(W84="","",IF(W84&gt;250,"Conforme","Non conforme"))</f>
        <v/>
      </c>
      <c r="X85" s="296" t="str">
        <f>IF(X84="","",IF(X84&gt;170,"Conforme","Non conforme"))</f>
        <v/>
      </c>
      <c r="Y85" s="484"/>
      <c r="Z85" s="470"/>
      <c r="AA85" s="82"/>
      <c r="AB85" s="82"/>
      <c r="AC85" s="82"/>
      <c r="AV85" s="479"/>
      <c r="AW85" s="485" t="s">
        <v>49</v>
      </c>
      <c r="AX85" s="249" t="s">
        <v>86</v>
      </c>
      <c r="AY85" s="110" t="s">
        <v>34</v>
      </c>
      <c r="AZ85" s="134" t="str">
        <f>IF($E$82="","",(E82+E84)/2)</f>
        <v/>
      </c>
      <c r="BA85" s="124" t="str">
        <f t="shared" ref="BA85:BP85" si="101">IF($V$82="","",(10^((-1.3011877+(0.080242636*LN(BA86))+(0.13646699*(LN(BA86))^2)+(-0.025468404*(LN(BA86))^3)+(0.0013635334*(LN(BA86))^4))/(1+(-0.025840191*LN(BA86))+(-0.10320229*(LN(BA86))^2)+(0.02874562*(LN(BA86))^3)+(-0.0031978977*(LN(BA86))^4)+(0.00012992634*(LN(BA86))^5)))))</f>
        <v/>
      </c>
      <c r="BB85" s="124" t="str">
        <f t="shared" si="101"/>
        <v/>
      </c>
      <c r="BC85" s="124" t="str">
        <f t="shared" si="101"/>
        <v/>
      </c>
      <c r="BD85" s="124" t="str">
        <f t="shared" si="101"/>
        <v/>
      </c>
      <c r="BE85" s="124" t="str">
        <f t="shared" si="101"/>
        <v/>
      </c>
      <c r="BF85" s="124" t="str">
        <f t="shared" si="101"/>
        <v/>
      </c>
      <c r="BG85" s="124" t="str">
        <f t="shared" si="101"/>
        <v/>
      </c>
      <c r="BH85" s="124" t="str">
        <f t="shared" si="101"/>
        <v/>
      </c>
      <c r="BI85" s="124" t="str">
        <f t="shared" si="101"/>
        <v/>
      </c>
      <c r="BJ85" s="124" t="str">
        <f t="shared" si="101"/>
        <v/>
      </c>
      <c r="BK85" s="124" t="str">
        <f t="shared" si="101"/>
        <v/>
      </c>
      <c r="BL85" s="124" t="str">
        <f t="shared" si="101"/>
        <v/>
      </c>
      <c r="BM85" s="124" t="str">
        <f t="shared" si="101"/>
        <v/>
      </c>
      <c r="BN85" s="124" t="str">
        <f t="shared" si="101"/>
        <v/>
      </c>
      <c r="BO85" s="124" t="str">
        <f t="shared" si="101"/>
        <v/>
      </c>
      <c r="BP85" s="124" t="str">
        <f t="shared" si="101"/>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9"/>
      <c r="Q86" s="92"/>
      <c r="R86" s="92"/>
      <c r="S86" s="99"/>
      <c r="T86" s="92"/>
      <c r="U86" s="92"/>
      <c r="V86" s="93"/>
      <c r="W86" s="373" t="str">
        <f>IF(E86="","",V86/E86)</f>
        <v/>
      </c>
      <c r="X86" s="311" t="str">
        <f>IF(V86="","",V86)</f>
        <v/>
      </c>
      <c r="Y86" s="488" t="str">
        <f>IF(V86="","",2*ABS(V88-V86)/(V88+V86))</f>
        <v/>
      </c>
      <c r="Z86" s="471"/>
      <c r="AA86" s="82"/>
      <c r="AB86" s="82"/>
      <c r="AC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102">IF($V$82="","",$BS$85*F61+$BS$86)</f>
        <v/>
      </c>
      <c r="BB86" s="117" t="str">
        <f t="shared" si="102"/>
        <v/>
      </c>
      <c r="BC86" s="117" t="str">
        <f t="shared" si="102"/>
        <v/>
      </c>
      <c r="BD86" s="117" t="str">
        <f t="shared" si="102"/>
        <v/>
      </c>
      <c r="BE86" s="117" t="str">
        <f t="shared" si="102"/>
        <v/>
      </c>
      <c r="BF86" s="117" t="str">
        <f t="shared" si="102"/>
        <v/>
      </c>
      <c r="BG86" s="117" t="str">
        <f t="shared" si="102"/>
        <v/>
      </c>
      <c r="BH86" s="117" t="str">
        <f t="shared" si="102"/>
        <v/>
      </c>
      <c r="BI86" s="117" t="str">
        <f t="shared" si="102"/>
        <v/>
      </c>
      <c r="BJ86" s="117" t="str">
        <f t="shared" si="102"/>
        <v/>
      </c>
      <c r="BK86" s="117" t="str">
        <f t="shared" si="102"/>
        <v/>
      </c>
      <c r="BL86" s="117" t="str">
        <f t="shared" si="102"/>
        <v/>
      </c>
      <c r="BM86" s="117" t="str">
        <f t="shared" si="102"/>
        <v/>
      </c>
      <c r="BN86" s="117" t="str">
        <f t="shared" si="102"/>
        <v/>
      </c>
      <c r="BO86" s="117" t="str">
        <f t="shared" si="102"/>
        <v/>
      </c>
      <c r="BP86" s="117" t="str">
        <f t="shared" si="102"/>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103">IF(F$86="","",IF(OR($E$86="",$V$88=""),"--",IF(BA$93&gt;$AY$16*100,"non","oui")))</f>
        <v/>
      </c>
      <c r="G87" s="314" t="str">
        <f t="shared" si="103"/>
        <v/>
      </c>
      <c r="H87" s="314" t="str">
        <f t="shared" si="103"/>
        <v/>
      </c>
      <c r="I87" s="314" t="str">
        <f t="shared" si="103"/>
        <v/>
      </c>
      <c r="J87" s="314" t="str">
        <f t="shared" si="103"/>
        <v/>
      </c>
      <c r="K87" s="314" t="str">
        <f t="shared" si="103"/>
        <v/>
      </c>
      <c r="L87" s="314" t="str">
        <f t="shared" si="103"/>
        <v/>
      </c>
      <c r="M87" s="314" t="str">
        <f t="shared" si="103"/>
        <v/>
      </c>
      <c r="N87" s="314" t="str">
        <f t="shared" si="103"/>
        <v/>
      </c>
      <c r="O87" s="314" t="str">
        <f t="shared" si="103"/>
        <v/>
      </c>
      <c r="P87" s="314" t="str">
        <f t="shared" si="103"/>
        <v/>
      </c>
      <c r="Q87" s="314" t="str">
        <f t="shared" si="103"/>
        <v/>
      </c>
      <c r="R87" s="314" t="str">
        <f t="shared" si="103"/>
        <v/>
      </c>
      <c r="S87" s="314" t="str">
        <f t="shared" si="103"/>
        <v/>
      </c>
      <c r="T87" s="314" t="str">
        <f t="shared" si="103"/>
        <v/>
      </c>
      <c r="U87" s="314" t="str">
        <f t="shared" si="103"/>
        <v/>
      </c>
      <c r="V87" s="370" t="str">
        <f t="shared" si="103"/>
        <v/>
      </c>
      <c r="W87" s="374" t="str">
        <f>IF(W86="","",IF(W86&gt;250,"Conforme","Non conforme"))</f>
        <v/>
      </c>
      <c r="X87" s="316" t="str">
        <f>IF(X86="","",IF(X86&gt;170,"Conforme","Non conforme"))</f>
        <v/>
      </c>
      <c r="Y87" s="489"/>
      <c r="Z87" s="469"/>
      <c r="AA87" s="82"/>
      <c r="AB87" s="82"/>
      <c r="AC87" s="82"/>
      <c r="AV87" s="479"/>
      <c r="AW87" s="486"/>
      <c r="AX87" s="132" t="s">
        <v>35</v>
      </c>
      <c r="AY87" s="126" t="s">
        <v>35</v>
      </c>
      <c r="AZ87" s="248"/>
      <c r="BA87" s="117" t="str">
        <f t="shared" ref="BA87:BQ87" si="104">IF($V$82="","",((BA85-AZ85)/(0.5*(BA85+AZ85))))</f>
        <v/>
      </c>
      <c r="BB87" s="117" t="str">
        <f t="shared" si="104"/>
        <v/>
      </c>
      <c r="BC87" s="117" t="str">
        <f t="shared" si="104"/>
        <v/>
      </c>
      <c r="BD87" s="117" t="str">
        <f t="shared" si="104"/>
        <v/>
      </c>
      <c r="BE87" s="117" t="str">
        <f t="shared" si="104"/>
        <v/>
      </c>
      <c r="BF87" s="117" t="str">
        <f t="shared" si="104"/>
        <v/>
      </c>
      <c r="BG87" s="117" t="str">
        <f t="shared" si="104"/>
        <v/>
      </c>
      <c r="BH87" s="117" t="str">
        <f t="shared" si="104"/>
        <v/>
      </c>
      <c r="BI87" s="117" t="str">
        <f t="shared" si="104"/>
        <v/>
      </c>
      <c r="BJ87" s="117" t="str">
        <f t="shared" si="104"/>
        <v/>
      </c>
      <c r="BK87" s="117" t="str">
        <f t="shared" si="104"/>
        <v/>
      </c>
      <c r="BL87" s="117" t="str">
        <f t="shared" si="104"/>
        <v/>
      </c>
      <c r="BM87" s="117" t="str">
        <f t="shared" si="104"/>
        <v/>
      </c>
      <c r="BN87" s="117" t="str">
        <f t="shared" si="104"/>
        <v/>
      </c>
      <c r="BO87" s="117" t="str">
        <f t="shared" si="104"/>
        <v/>
      </c>
      <c r="BP87" s="117" t="str">
        <f t="shared" si="104"/>
        <v/>
      </c>
      <c r="BQ87" s="117" t="str">
        <f t="shared" si="104"/>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3"/>
      <c r="Q88" s="102"/>
      <c r="R88" s="102"/>
      <c r="S88" s="103"/>
      <c r="T88" s="102"/>
      <c r="U88" s="102"/>
      <c r="V88" s="371"/>
      <c r="W88" s="375" t="str">
        <f>IF(E88="","",V88/E88)</f>
        <v/>
      </c>
      <c r="X88" s="318" t="str">
        <f>IF(V88="","",V88)</f>
        <v/>
      </c>
      <c r="Y88" s="490" t="str">
        <f>IF(Y86="","",IF(Y86&lt;10%,"Conforme","Non conforme"))</f>
        <v/>
      </c>
      <c r="Z88" s="469"/>
      <c r="AA88" s="82"/>
      <c r="AB88" s="82"/>
      <c r="AC88" s="82"/>
      <c r="AV88" s="479"/>
      <c r="AW88" s="486"/>
      <c r="AX88" s="132" t="s">
        <v>83</v>
      </c>
      <c r="AY88" s="133">
        <f>IF($AY$16="","",$AY$16)</f>
        <v>0.1</v>
      </c>
      <c r="AZ88" s="248"/>
      <c r="BA88" s="117" t="str">
        <f t="shared" ref="BA88:BQ88" si="105">IF($V$82="","",BA$87*(1+$AY$88))</f>
        <v/>
      </c>
      <c r="BB88" s="117" t="str">
        <f t="shared" si="105"/>
        <v/>
      </c>
      <c r="BC88" s="117" t="str">
        <f t="shared" si="105"/>
        <v/>
      </c>
      <c r="BD88" s="117" t="str">
        <f t="shared" si="105"/>
        <v/>
      </c>
      <c r="BE88" s="117" t="str">
        <f t="shared" si="105"/>
        <v/>
      </c>
      <c r="BF88" s="117" t="str">
        <f t="shared" si="105"/>
        <v/>
      </c>
      <c r="BG88" s="117" t="str">
        <f t="shared" si="105"/>
        <v/>
      </c>
      <c r="BH88" s="117" t="str">
        <f t="shared" si="105"/>
        <v/>
      </c>
      <c r="BI88" s="117" t="str">
        <f t="shared" si="105"/>
        <v/>
      </c>
      <c r="BJ88" s="117" t="str">
        <f t="shared" si="105"/>
        <v/>
      </c>
      <c r="BK88" s="117" t="str">
        <f t="shared" si="105"/>
        <v/>
      </c>
      <c r="BL88" s="117" t="str">
        <f t="shared" si="105"/>
        <v/>
      </c>
      <c r="BM88" s="117" t="str">
        <f t="shared" si="105"/>
        <v/>
      </c>
      <c r="BN88" s="117" t="str">
        <f t="shared" si="105"/>
        <v/>
      </c>
      <c r="BO88" s="117" t="str">
        <f t="shared" si="105"/>
        <v/>
      </c>
      <c r="BP88" s="117" t="str">
        <f t="shared" si="105"/>
        <v/>
      </c>
      <c r="BQ88" s="117" t="str">
        <f t="shared" si="105"/>
        <v/>
      </c>
    </row>
    <row r="89" spans="1:71" s="187" customFormat="1" ht="30" customHeight="1" thickBot="1">
      <c r="A89" s="531" t="e">
        <f>IF(#REF!="","",#REF!)</f>
        <v>#REF!</v>
      </c>
      <c r="B89" s="517" t="e">
        <f>IF(#REF!="","",#REF!)</f>
        <v>#REF!</v>
      </c>
      <c r="C89" s="472"/>
      <c r="D89" s="289" t="s">
        <v>77</v>
      </c>
      <c r="E89" s="319"/>
      <c r="F89" s="320" t="str">
        <f t="shared" ref="F89:V89" si="106">IF(F$88="","",IF(OR($E$86="",$V$88=""),"--",IF(BA$96&gt;$AY$16*100,"non","oui")))</f>
        <v/>
      </c>
      <c r="G89" s="320" t="str">
        <f t="shared" si="106"/>
        <v/>
      </c>
      <c r="H89" s="320" t="str">
        <f t="shared" si="106"/>
        <v/>
      </c>
      <c r="I89" s="320" t="str">
        <f t="shared" si="106"/>
        <v/>
      </c>
      <c r="J89" s="320" t="str">
        <f t="shared" si="106"/>
        <v/>
      </c>
      <c r="K89" s="320" t="str">
        <f t="shared" si="106"/>
        <v/>
      </c>
      <c r="L89" s="320" t="str">
        <f t="shared" si="106"/>
        <v/>
      </c>
      <c r="M89" s="320" t="str">
        <f t="shared" si="106"/>
        <v/>
      </c>
      <c r="N89" s="320" t="str">
        <f t="shared" si="106"/>
        <v/>
      </c>
      <c r="O89" s="320" t="str">
        <f t="shared" si="106"/>
        <v/>
      </c>
      <c r="P89" s="320" t="str">
        <f t="shared" si="106"/>
        <v/>
      </c>
      <c r="Q89" s="320" t="str">
        <f t="shared" si="106"/>
        <v/>
      </c>
      <c r="R89" s="320" t="str">
        <f t="shared" si="106"/>
        <v/>
      </c>
      <c r="S89" s="320" t="str">
        <f t="shared" si="106"/>
        <v/>
      </c>
      <c r="T89" s="320" t="str">
        <f t="shared" si="106"/>
        <v/>
      </c>
      <c r="U89" s="320" t="str">
        <f t="shared" si="106"/>
        <v/>
      </c>
      <c r="V89" s="372" t="str">
        <f t="shared" si="106"/>
        <v/>
      </c>
      <c r="W89" s="287" t="str">
        <f>IF(W88="","",IF(W88&gt;250,"Conforme","Non conforme"))</f>
        <v/>
      </c>
      <c r="X89" s="296" t="str">
        <f>IF(X88="","",IF(X88&gt;170,"Conforme","Non conforme"))</f>
        <v/>
      </c>
      <c r="Y89" s="484"/>
      <c r="Z89" s="470"/>
      <c r="AA89" s="82"/>
      <c r="AB89" s="82"/>
      <c r="AC89" s="82"/>
      <c r="AV89" s="480"/>
      <c r="AW89" s="487"/>
      <c r="AX89" s="132" t="s">
        <v>84</v>
      </c>
      <c r="AY89" s="133">
        <f>IF($AY$16="","",-$AY$16)</f>
        <v>-0.1</v>
      </c>
      <c r="AZ89" s="247"/>
      <c r="BA89" s="120" t="str">
        <f t="shared" ref="BA89:BQ89" si="107">IF($V$82="","",BA$87*(1-$AY$88))</f>
        <v/>
      </c>
      <c r="BB89" s="120" t="str">
        <f t="shared" si="107"/>
        <v/>
      </c>
      <c r="BC89" s="120" t="str">
        <f t="shared" si="107"/>
        <v/>
      </c>
      <c r="BD89" s="120" t="str">
        <f t="shared" si="107"/>
        <v/>
      </c>
      <c r="BE89" s="120" t="str">
        <f t="shared" si="107"/>
        <v/>
      </c>
      <c r="BF89" s="120" t="str">
        <f t="shared" si="107"/>
        <v/>
      </c>
      <c r="BG89" s="120" t="str">
        <f t="shared" si="107"/>
        <v/>
      </c>
      <c r="BH89" s="120" t="str">
        <f t="shared" si="107"/>
        <v/>
      </c>
      <c r="BI89" s="120" t="str">
        <f t="shared" si="107"/>
        <v/>
      </c>
      <c r="BJ89" s="120" t="str">
        <f t="shared" si="107"/>
        <v/>
      </c>
      <c r="BK89" s="120" t="str">
        <f t="shared" si="107"/>
        <v/>
      </c>
      <c r="BL89" s="120" t="str">
        <f t="shared" si="107"/>
        <v/>
      </c>
      <c r="BM89" s="120" t="str">
        <f t="shared" si="107"/>
        <v/>
      </c>
      <c r="BN89" s="120" t="str">
        <f t="shared" si="107"/>
        <v/>
      </c>
      <c r="BO89" s="120" t="str">
        <f t="shared" si="107"/>
        <v/>
      </c>
      <c r="BP89" s="120" t="str">
        <f t="shared" si="107"/>
        <v/>
      </c>
      <c r="BQ89" s="120" t="str">
        <f t="shared" si="107"/>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9"/>
      <c r="Q90" s="92"/>
      <c r="R90" s="92"/>
      <c r="S90" s="99"/>
      <c r="T90" s="92"/>
      <c r="U90" s="92"/>
      <c r="V90" s="93"/>
      <c r="W90" s="373" t="str">
        <f>IF(E90="","",V90/E90)</f>
        <v/>
      </c>
      <c r="X90" s="311" t="str">
        <f>IF(V90="","",V90)</f>
        <v/>
      </c>
      <c r="Y90" s="488" t="str">
        <f>IF(V90="","",2*ABS(V92-V90)/(V92+V90))</f>
        <v/>
      </c>
      <c r="Z90" s="471"/>
      <c r="AA90" s="82"/>
      <c r="AB90" s="82"/>
      <c r="AC90" s="82"/>
    </row>
    <row r="91" spans="1:71" s="187" customFormat="1" ht="30" customHeight="1">
      <c r="A91" s="532" t="e">
        <f>IF(#REF!="","",#REF!)</f>
        <v>#REF!</v>
      </c>
      <c r="B91" s="516" t="e">
        <f>IF(#REF!="","",#REF!)</f>
        <v>#REF!</v>
      </c>
      <c r="C91" s="468"/>
      <c r="D91" s="312" t="s">
        <v>77</v>
      </c>
      <c r="E91" s="313"/>
      <c r="F91" s="314" t="str">
        <f t="shared" ref="F91:V91" si="108">IF(F$90="","",IF(OR($E$90="",$V$92=""),"--",IF(BA$105&gt;$AY$16*100,"non","oui")))</f>
        <v/>
      </c>
      <c r="G91" s="314" t="str">
        <f t="shared" si="108"/>
        <v/>
      </c>
      <c r="H91" s="314" t="str">
        <f t="shared" si="108"/>
        <v/>
      </c>
      <c r="I91" s="314" t="str">
        <f t="shared" si="108"/>
        <v/>
      </c>
      <c r="J91" s="314" t="str">
        <f t="shared" si="108"/>
        <v/>
      </c>
      <c r="K91" s="314" t="str">
        <f t="shared" si="108"/>
        <v/>
      </c>
      <c r="L91" s="314" t="str">
        <f t="shared" si="108"/>
        <v/>
      </c>
      <c r="M91" s="314" t="str">
        <f t="shared" si="108"/>
        <v/>
      </c>
      <c r="N91" s="314" t="str">
        <f t="shared" si="108"/>
        <v/>
      </c>
      <c r="O91" s="314" t="str">
        <f t="shared" si="108"/>
        <v/>
      </c>
      <c r="P91" s="314" t="str">
        <f t="shared" si="108"/>
        <v/>
      </c>
      <c r="Q91" s="314" t="str">
        <f t="shared" si="108"/>
        <v/>
      </c>
      <c r="R91" s="314" t="str">
        <f t="shared" si="108"/>
        <v/>
      </c>
      <c r="S91" s="314" t="str">
        <f t="shared" si="108"/>
        <v/>
      </c>
      <c r="T91" s="314" t="str">
        <f t="shared" si="108"/>
        <v/>
      </c>
      <c r="U91" s="314" t="str">
        <f t="shared" si="108"/>
        <v/>
      </c>
      <c r="V91" s="370" t="str">
        <f t="shared" si="108"/>
        <v/>
      </c>
      <c r="W91" s="374" t="str">
        <f>IF(W90="","",IF(W90&gt;250,"Conforme","Non conforme"))</f>
        <v/>
      </c>
      <c r="X91" s="316" t="str">
        <f>IF(X90="","",IF(X90&gt;170,"Conforme","Non conforme"))</f>
        <v/>
      </c>
      <c r="Y91" s="489"/>
      <c r="Z91" s="469"/>
      <c r="AA91" s="82"/>
      <c r="AB91" s="82"/>
      <c r="AC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9">IF($E$86="","",(71.498068+94.593053*LOG(F86,10)+41.912053*POWER(LOG(F86,10),2)+9.8247004*POWER(LOG(F86,10),3)+0.28175407*POWER(LOG(F86,10),4)-1.1878455*POWER(LOG(F86,10),5)-0.18014349*POWER(LOG(F86,10),6)+0.14710899*POWER(LOG(F86,10),7)-0.017046845*POWER(LOG(F86,10),8)))</f>
        <v/>
      </c>
      <c r="BB91" s="112" t="str">
        <f t="shared" si="109"/>
        <v/>
      </c>
      <c r="BC91" s="112" t="str">
        <f t="shared" si="109"/>
        <v/>
      </c>
      <c r="BD91" s="112" t="str">
        <f t="shared" si="109"/>
        <v/>
      </c>
      <c r="BE91" s="112" t="str">
        <f t="shared" si="109"/>
        <v/>
      </c>
      <c r="BF91" s="112" t="str">
        <f t="shared" si="109"/>
        <v/>
      </c>
      <c r="BG91" s="112" t="str">
        <f t="shared" si="109"/>
        <v/>
      </c>
      <c r="BH91" s="112" t="str">
        <f t="shared" si="109"/>
        <v/>
      </c>
      <c r="BI91" s="112" t="str">
        <f t="shared" si="109"/>
        <v/>
      </c>
      <c r="BJ91" s="112" t="str">
        <f t="shared" si="109"/>
        <v/>
      </c>
      <c r="BK91" s="112" t="str">
        <f t="shared" si="109"/>
        <v/>
      </c>
      <c r="BL91" s="112" t="str">
        <f t="shared" si="109"/>
        <v/>
      </c>
      <c r="BM91" s="112" t="str">
        <f t="shared" si="109"/>
        <v/>
      </c>
      <c r="BN91" s="112" t="str">
        <f t="shared" si="109"/>
        <v/>
      </c>
      <c r="BO91" s="112" t="str">
        <f t="shared" si="109"/>
        <v/>
      </c>
      <c r="BP91" s="112" t="str">
        <f t="shared" si="109"/>
        <v/>
      </c>
      <c r="BQ91" s="112" t="str">
        <f t="shared" si="109"/>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3"/>
      <c r="Q92" s="102"/>
      <c r="R92" s="102"/>
      <c r="S92" s="103"/>
      <c r="T92" s="102"/>
      <c r="U92" s="102"/>
      <c r="V92" s="371"/>
      <c r="W92" s="375" t="str">
        <f>IF(E92="","",V92/E92)</f>
        <v/>
      </c>
      <c r="X92" s="318" t="str">
        <f>IF(V92="","",V92)</f>
        <v/>
      </c>
      <c r="Y92" s="490" t="str">
        <f>IF(Y90="","",IF(Y90&lt;10%,"Conforme","Non conforme"))</f>
        <v/>
      </c>
      <c r="Z92" s="469"/>
      <c r="AA92" s="82"/>
      <c r="AB92" s="82"/>
      <c r="AC92" s="82"/>
      <c r="AV92" s="479"/>
      <c r="AW92" s="482"/>
      <c r="AX92" s="476"/>
      <c r="AY92" s="115" t="s">
        <v>35</v>
      </c>
      <c r="AZ92" s="116"/>
      <c r="BA92" s="117" t="str">
        <f t="shared" ref="BA92:BQ92" si="110">IF($E$86="","",((F86-E86)/(0.5*(F86+E86))))</f>
        <v/>
      </c>
      <c r="BB92" s="117" t="str">
        <f t="shared" si="110"/>
        <v/>
      </c>
      <c r="BC92" s="117" t="str">
        <f t="shared" si="110"/>
        <v/>
      </c>
      <c r="BD92" s="117" t="str">
        <f t="shared" si="110"/>
        <v/>
      </c>
      <c r="BE92" s="117" t="str">
        <f t="shared" si="110"/>
        <v/>
      </c>
      <c r="BF92" s="117" t="str">
        <f t="shared" si="110"/>
        <v/>
      </c>
      <c r="BG92" s="117" t="str">
        <f t="shared" si="110"/>
        <v/>
      </c>
      <c r="BH92" s="117" t="str">
        <f t="shared" si="110"/>
        <v/>
      </c>
      <c r="BI92" s="117" t="str">
        <f t="shared" si="110"/>
        <v/>
      </c>
      <c r="BJ92" s="117" t="str">
        <f t="shared" si="110"/>
        <v/>
      </c>
      <c r="BK92" s="117" t="str">
        <f t="shared" si="110"/>
        <v/>
      </c>
      <c r="BL92" s="117" t="str">
        <f t="shared" si="110"/>
        <v/>
      </c>
      <c r="BM92" s="117" t="str">
        <f t="shared" si="110"/>
        <v/>
      </c>
      <c r="BN92" s="117" t="str">
        <f t="shared" si="110"/>
        <v/>
      </c>
      <c r="BO92" s="117" t="str">
        <f t="shared" si="110"/>
        <v/>
      </c>
      <c r="BP92" s="117" t="str">
        <f t="shared" si="110"/>
        <v/>
      </c>
      <c r="BQ92" s="117" t="str">
        <f t="shared" si="110"/>
        <v/>
      </c>
    </row>
    <row r="93" spans="1:71" s="187" customFormat="1" ht="30" customHeight="1" thickBot="1">
      <c r="A93" s="531" t="e">
        <f>IF(#REF!="","",#REF!)</f>
        <v>#REF!</v>
      </c>
      <c r="B93" s="517" t="e">
        <f>IF(#REF!="","",#REF!)</f>
        <v>#REF!</v>
      </c>
      <c r="C93" s="472"/>
      <c r="D93" s="289" t="s">
        <v>77</v>
      </c>
      <c r="E93" s="319"/>
      <c r="F93" s="320" t="str">
        <f t="shared" ref="F93:V93" si="111">IF(F$92="","",IF(OR($E$90="",$V$92=""),"--",IF(BA$108&gt;$AY$16*100,"non","oui")))</f>
        <v/>
      </c>
      <c r="G93" s="320" t="str">
        <f t="shared" si="111"/>
        <v/>
      </c>
      <c r="H93" s="320" t="str">
        <f t="shared" si="111"/>
        <v/>
      </c>
      <c r="I93" s="320" t="str">
        <f t="shared" si="111"/>
        <v/>
      </c>
      <c r="J93" s="320" t="str">
        <f t="shared" si="111"/>
        <v/>
      </c>
      <c r="K93" s="320" t="str">
        <f t="shared" si="111"/>
        <v/>
      </c>
      <c r="L93" s="320" t="str">
        <f t="shared" si="111"/>
        <v/>
      </c>
      <c r="M93" s="320" t="str">
        <f t="shared" si="111"/>
        <v/>
      </c>
      <c r="N93" s="320" t="str">
        <f t="shared" si="111"/>
        <v/>
      </c>
      <c r="O93" s="320" t="str">
        <f t="shared" si="111"/>
        <v/>
      </c>
      <c r="P93" s="320" t="str">
        <f t="shared" si="111"/>
        <v/>
      </c>
      <c r="Q93" s="320" t="str">
        <f t="shared" si="111"/>
        <v/>
      </c>
      <c r="R93" s="320" t="str">
        <f t="shared" si="111"/>
        <v/>
      </c>
      <c r="S93" s="320" t="str">
        <f t="shared" si="111"/>
        <v/>
      </c>
      <c r="T93" s="320" t="str">
        <f t="shared" si="111"/>
        <v/>
      </c>
      <c r="U93" s="320" t="str">
        <f t="shared" si="111"/>
        <v/>
      </c>
      <c r="V93" s="372" t="str">
        <f t="shared" si="111"/>
        <v/>
      </c>
      <c r="W93" s="287" t="str">
        <f>IF(W92="","",IF(W92&gt;250,"Conforme","Non conforme"))</f>
        <v/>
      </c>
      <c r="X93" s="296" t="str">
        <f>IF(X92="","",IF(X92&gt;170,"Conforme","Non conforme"))</f>
        <v/>
      </c>
      <c r="Y93" s="484"/>
      <c r="Z93" s="470"/>
      <c r="AA93" s="82"/>
      <c r="AB93" s="82"/>
      <c r="AC93" s="82"/>
      <c r="AV93" s="479"/>
      <c r="AW93" s="482"/>
      <c r="AX93" s="477"/>
      <c r="AY93" s="119" t="s">
        <v>36</v>
      </c>
      <c r="AZ93" s="247"/>
      <c r="BA93" s="120" t="str">
        <f t="shared" ref="BA93:BQ93" si="112">IF(BA$99="","",(ABS(BA$99-BA92)/BA$99)*100)</f>
        <v/>
      </c>
      <c r="BB93" s="120" t="str">
        <f t="shared" si="112"/>
        <v/>
      </c>
      <c r="BC93" s="120" t="str">
        <f t="shared" si="112"/>
        <v/>
      </c>
      <c r="BD93" s="120" t="str">
        <f t="shared" si="112"/>
        <v/>
      </c>
      <c r="BE93" s="120" t="str">
        <f t="shared" si="112"/>
        <v/>
      </c>
      <c r="BF93" s="120" t="str">
        <f t="shared" si="112"/>
        <v/>
      </c>
      <c r="BG93" s="120" t="str">
        <f t="shared" si="112"/>
        <v/>
      </c>
      <c r="BH93" s="120" t="str">
        <f t="shared" si="112"/>
        <v/>
      </c>
      <c r="BI93" s="120" t="str">
        <f t="shared" si="112"/>
        <v/>
      </c>
      <c r="BJ93" s="120" t="str">
        <f t="shared" si="112"/>
        <v/>
      </c>
      <c r="BK93" s="120" t="str">
        <f t="shared" si="112"/>
        <v/>
      </c>
      <c r="BL93" s="120" t="str">
        <f t="shared" si="112"/>
        <v/>
      </c>
      <c r="BM93" s="120" t="str">
        <f t="shared" si="112"/>
        <v/>
      </c>
      <c r="BN93" s="120" t="str">
        <f t="shared" si="112"/>
        <v/>
      </c>
      <c r="BO93" s="120" t="str">
        <f t="shared" si="112"/>
        <v/>
      </c>
      <c r="BP93" s="120" t="str">
        <f t="shared" si="112"/>
        <v/>
      </c>
      <c r="BQ93" s="120" t="str">
        <f t="shared" si="112"/>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9"/>
      <c r="Q94" s="92"/>
      <c r="R94" s="92"/>
      <c r="S94" s="99"/>
      <c r="T94" s="92"/>
      <c r="U94" s="92"/>
      <c r="V94" s="93"/>
      <c r="W94" s="373" t="str">
        <f>IF(E94="","",V94/E94)</f>
        <v/>
      </c>
      <c r="X94" s="311" t="str">
        <f>IF(V94="","",V94)</f>
        <v/>
      </c>
      <c r="Y94" s="488" t="str">
        <f>IF(V94="","",2*ABS(V96-V94)/(V96+V94))</f>
        <v/>
      </c>
      <c r="Z94" s="471"/>
      <c r="AA94" s="82"/>
      <c r="AB94" s="82"/>
      <c r="AC94" s="82"/>
      <c r="AV94" s="479"/>
      <c r="AW94" s="483"/>
      <c r="AX94" s="475" t="s">
        <v>28</v>
      </c>
      <c r="AY94" s="122" t="s">
        <v>88</v>
      </c>
      <c r="AZ94" s="111" t="str">
        <f t="shared" ref="AZ94:BQ94" si="113">IF($E$88="","",(71.498068+94.593053*LOG(E88,10)+41.912053*POWER(LOG(E88,10),2)+9.8247004*POWER(LOG(E88,10),3)+0.28175407*POWER(LOG(E88,10),4)-1.1878455*POWER(LOG(E88,10),5)-0.18014349*POWER(LOG(E88,10),6)+0.14710899*POWER(LOG(E88,10),7)-0.017046845*POWER(LOG(E88,10),8)))</f>
        <v/>
      </c>
      <c r="BA94" s="111" t="str">
        <f t="shared" si="113"/>
        <v/>
      </c>
      <c r="BB94" s="111" t="str">
        <f t="shared" si="113"/>
        <v/>
      </c>
      <c r="BC94" s="111" t="str">
        <f t="shared" si="113"/>
        <v/>
      </c>
      <c r="BD94" s="111" t="str">
        <f t="shared" si="113"/>
        <v/>
      </c>
      <c r="BE94" s="111" t="str">
        <f t="shared" si="113"/>
        <v/>
      </c>
      <c r="BF94" s="111" t="str">
        <f t="shared" si="113"/>
        <v/>
      </c>
      <c r="BG94" s="111" t="str">
        <f t="shared" si="113"/>
        <v/>
      </c>
      <c r="BH94" s="111" t="str">
        <f t="shared" si="113"/>
        <v/>
      </c>
      <c r="BI94" s="111" t="str">
        <f t="shared" si="113"/>
        <v/>
      </c>
      <c r="BJ94" s="111" t="str">
        <f t="shared" si="113"/>
        <v/>
      </c>
      <c r="BK94" s="111" t="str">
        <f t="shared" si="113"/>
        <v/>
      </c>
      <c r="BL94" s="111" t="str">
        <f t="shared" si="113"/>
        <v/>
      </c>
      <c r="BM94" s="111" t="str">
        <f t="shared" si="113"/>
        <v/>
      </c>
      <c r="BN94" s="111" t="str">
        <f t="shared" si="113"/>
        <v/>
      </c>
      <c r="BO94" s="111" t="str">
        <f t="shared" si="113"/>
        <v/>
      </c>
      <c r="BP94" s="111" t="str">
        <f t="shared" si="113"/>
        <v/>
      </c>
      <c r="BQ94" s="111" t="str">
        <f t="shared" si="113"/>
        <v/>
      </c>
    </row>
    <row r="95" spans="1:71" s="187" customFormat="1" ht="30" customHeight="1" thickBot="1">
      <c r="A95" s="532" t="e">
        <f>IF(#REF!="","",#REF!)</f>
        <v>#REF!</v>
      </c>
      <c r="B95" s="516" t="e">
        <f>IF(#REF!="","",#REF!)</f>
        <v>#REF!</v>
      </c>
      <c r="C95" s="468"/>
      <c r="D95" s="312" t="s">
        <v>77</v>
      </c>
      <c r="E95" s="313"/>
      <c r="F95" s="314" t="str">
        <f t="shared" ref="F95:V95" si="114">IF(F$94="","",IF(OR($E$94="",$V$96=""),"--",IF(BA$117&gt;$AY$16*100,"non","oui")))</f>
        <v/>
      </c>
      <c r="G95" s="314" t="str">
        <f t="shared" si="114"/>
        <v/>
      </c>
      <c r="H95" s="314" t="str">
        <f t="shared" si="114"/>
        <v/>
      </c>
      <c r="I95" s="314" t="str">
        <f t="shared" si="114"/>
        <v/>
      </c>
      <c r="J95" s="314" t="str">
        <f t="shared" si="114"/>
        <v/>
      </c>
      <c r="K95" s="314" t="str">
        <f t="shared" si="114"/>
        <v/>
      </c>
      <c r="L95" s="314" t="str">
        <f t="shared" si="114"/>
        <v/>
      </c>
      <c r="M95" s="314" t="str">
        <f t="shared" si="114"/>
        <v/>
      </c>
      <c r="N95" s="314" t="str">
        <f t="shared" si="114"/>
        <v/>
      </c>
      <c r="O95" s="314" t="str">
        <f t="shared" si="114"/>
        <v/>
      </c>
      <c r="P95" s="314" t="str">
        <f t="shared" si="114"/>
        <v/>
      </c>
      <c r="Q95" s="314" t="str">
        <f t="shared" si="114"/>
        <v/>
      </c>
      <c r="R95" s="314" t="str">
        <f t="shared" si="114"/>
        <v/>
      </c>
      <c r="S95" s="314" t="str">
        <f t="shared" si="114"/>
        <v/>
      </c>
      <c r="T95" s="314" t="str">
        <f t="shared" si="114"/>
        <v/>
      </c>
      <c r="U95" s="314" t="str">
        <f t="shared" si="114"/>
        <v/>
      </c>
      <c r="V95" s="370" t="str">
        <f t="shared" si="114"/>
        <v/>
      </c>
      <c r="W95" s="287" t="str">
        <f>IF(W94="","",IF(W94&gt;250,"Conforme","Non conforme"))</f>
        <v/>
      </c>
      <c r="X95" s="316" t="str">
        <f>IF(X94="","",IF(X94&gt;170,"Conforme","Non conforme"))</f>
        <v/>
      </c>
      <c r="Y95" s="489"/>
      <c r="Z95" s="469"/>
      <c r="AA95" s="82"/>
      <c r="AB95" s="82"/>
      <c r="AC95" s="82"/>
      <c r="AV95" s="479"/>
      <c r="AW95" s="483"/>
      <c r="AX95" s="476"/>
      <c r="AY95" s="126" t="s">
        <v>35</v>
      </c>
      <c r="AZ95" s="248"/>
      <c r="BA95" s="117" t="str">
        <f t="shared" ref="BA95:BQ95" si="115">IF($E$88="","",((F88-E88)/(0.5*(F88+E88))))</f>
        <v/>
      </c>
      <c r="BB95" s="117" t="str">
        <f t="shared" si="115"/>
        <v/>
      </c>
      <c r="BC95" s="117" t="str">
        <f t="shared" si="115"/>
        <v/>
      </c>
      <c r="BD95" s="117" t="str">
        <f t="shared" si="115"/>
        <v/>
      </c>
      <c r="BE95" s="117" t="str">
        <f t="shared" si="115"/>
        <v/>
      </c>
      <c r="BF95" s="117" t="str">
        <f t="shared" si="115"/>
        <v/>
      </c>
      <c r="BG95" s="117" t="str">
        <f t="shared" si="115"/>
        <v/>
      </c>
      <c r="BH95" s="117" t="str">
        <f t="shared" si="115"/>
        <v/>
      </c>
      <c r="BI95" s="117" t="str">
        <f t="shared" si="115"/>
        <v/>
      </c>
      <c r="BJ95" s="117" t="str">
        <f t="shared" si="115"/>
        <v/>
      </c>
      <c r="BK95" s="117" t="str">
        <f t="shared" si="115"/>
        <v/>
      </c>
      <c r="BL95" s="117" t="str">
        <f t="shared" si="115"/>
        <v/>
      </c>
      <c r="BM95" s="117" t="str">
        <f t="shared" si="115"/>
        <v/>
      </c>
      <c r="BN95" s="117" t="str">
        <f t="shared" si="115"/>
        <v/>
      </c>
      <c r="BO95" s="117" t="str">
        <f t="shared" si="115"/>
        <v/>
      </c>
      <c r="BP95" s="117" t="str">
        <f t="shared" si="115"/>
        <v/>
      </c>
      <c r="BQ95" s="117" t="str">
        <f t="shared" si="115"/>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3"/>
      <c r="Q96" s="102"/>
      <c r="R96" s="102"/>
      <c r="S96" s="103"/>
      <c r="T96" s="102"/>
      <c r="U96" s="102"/>
      <c r="V96" s="371"/>
      <c r="W96" s="375" t="str">
        <f>IF(E96="","",V96/E96)</f>
        <v/>
      </c>
      <c r="X96" s="318" t="str">
        <f>IF(V96="","",V96)</f>
        <v/>
      </c>
      <c r="Y96" s="490" t="str">
        <f>IF(Y94="","",IF(Y94&lt;10%,"Conforme","Non conforme"))</f>
        <v/>
      </c>
      <c r="Z96" s="469"/>
      <c r="AA96" s="82"/>
      <c r="AB96" s="82"/>
      <c r="AC96" s="82"/>
      <c r="AV96" s="479"/>
      <c r="AW96" s="484"/>
      <c r="AX96" s="477"/>
      <c r="AY96" s="127" t="s">
        <v>36</v>
      </c>
      <c r="AZ96" s="247"/>
      <c r="BA96" s="120" t="str">
        <f t="shared" ref="BA96:BQ96" si="116">IF(BA$99="","",(ABS(BA$99-BA95)/BA$99)*100)</f>
        <v/>
      </c>
      <c r="BB96" s="120" t="str">
        <f t="shared" si="116"/>
        <v/>
      </c>
      <c r="BC96" s="120" t="str">
        <f t="shared" si="116"/>
        <v/>
      </c>
      <c r="BD96" s="120" t="str">
        <f t="shared" si="116"/>
        <v/>
      </c>
      <c r="BE96" s="120" t="str">
        <f t="shared" si="116"/>
        <v/>
      </c>
      <c r="BF96" s="120" t="str">
        <f t="shared" si="116"/>
        <v/>
      </c>
      <c r="BG96" s="120" t="str">
        <f t="shared" si="116"/>
        <v/>
      </c>
      <c r="BH96" s="120" t="str">
        <f t="shared" si="116"/>
        <v/>
      </c>
      <c r="BI96" s="120" t="str">
        <f t="shared" si="116"/>
        <v/>
      </c>
      <c r="BJ96" s="120" t="str">
        <f t="shared" si="116"/>
        <v/>
      </c>
      <c r="BK96" s="120" t="str">
        <f t="shared" si="116"/>
        <v/>
      </c>
      <c r="BL96" s="120" t="str">
        <f t="shared" si="116"/>
        <v/>
      </c>
      <c r="BM96" s="120" t="str">
        <f t="shared" si="116"/>
        <v/>
      </c>
      <c r="BN96" s="120" t="str">
        <f t="shared" si="116"/>
        <v/>
      </c>
      <c r="BO96" s="120" t="str">
        <f t="shared" si="116"/>
        <v/>
      </c>
      <c r="BP96" s="120" t="str">
        <f t="shared" si="116"/>
        <v/>
      </c>
      <c r="BQ96" s="120" t="str">
        <f t="shared" si="116"/>
        <v/>
      </c>
    </row>
    <row r="97" spans="1:71" s="187" customFormat="1" ht="30" customHeight="1" thickBot="1">
      <c r="A97" s="531" t="e">
        <f>IF(#REF!="","",#REF!)</f>
        <v>#REF!</v>
      </c>
      <c r="B97" s="517" t="e">
        <f>IF(#REF!="","",#REF!)</f>
        <v>#REF!</v>
      </c>
      <c r="C97" s="472"/>
      <c r="D97" s="289" t="s">
        <v>77</v>
      </c>
      <c r="E97" s="319"/>
      <c r="F97" s="320" t="str">
        <f t="shared" ref="F97:V97" si="117">IF(F$96="","",IF(OR($E$94="",$V$96=""),"--",IF(BA$120&gt;$AY$16*100,"non","oui")))</f>
        <v/>
      </c>
      <c r="G97" s="320" t="str">
        <f t="shared" si="117"/>
        <v/>
      </c>
      <c r="H97" s="320" t="str">
        <f t="shared" si="117"/>
        <v/>
      </c>
      <c r="I97" s="320" t="str">
        <f t="shared" si="117"/>
        <v/>
      </c>
      <c r="J97" s="320" t="str">
        <f t="shared" si="117"/>
        <v/>
      </c>
      <c r="K97" s="320" t="str">
        <f t="shared" si="117"/>
        <v/>
      </c>
      <c r="L97" s="320" t="str">
        <f t="shared" si="117"/>
        <v/>
      </c>
      <c r="M97" s="320" t="str">
        <f t="shared" si="117"/>
        <v/>
      </c>
      <c r="N97" s="320" t="str">
        <f t="shared" si="117"/>
        <v/>
      </c>
      <c r="O97" s="320" t="str">
        <f t="shared" si="117"/>
        <v/>
      </c>
      <c r="P97" s="320" t="str">
        <f t="shared" si="117"/>
        <v/>
      </c>
      <c r="Q97" s="320" t="str">
        <f t="shared" si="117"/>
        <v/>
      </c>
      <c r="R97" s="320" t="str">
        <f t="shared" si="117"/>
        <v/>
      </c>
      <c r="S97" s="320" t="str">
        <f t="shared" si="117"/>
        <v/>
      </c>
      <c r="T97" s="320" t="str">
        <f t="shared" si="117"/>
        <v/>
      </c>
      <c r="U97" s="320" t="str">
        <f t="shared" si="117"/>
        <v/>
      </c>
      <c r="V97" s="372" t="str">
        <f t="shared" si="117"/>
        <v/>
      </c>
      <c r="W97" s="287" t="str">
        <f>IF(W96="","",IF(W96&gt;250,"Conforme","Non conforme"))</f>
        <v/>
      </c>
      <c r="X97" s="296" t="str">
        <f>IF(X96="","",IF(X96&gt;170,"Conforme","Non conforme"))</f>
        <v/>
      </c>
      <c r="Y97" s="484"/>
      <c r="Z97" s="470"/>
      <c r="AA97" s="82"/>
      <c r="AB97" s="82"/>
      <c r="AC97" s="82"/>
      <c r="AV97" s="479"/>
      <c r="AW97" s="485" t="s">
        <v>49</v>
      </c>
      <c r="AX97" s="249" t="s">
        <v>86</v>
      </c>
      <c r="AY97" s="110" t="s">
        <v>34</v>
      </c>
      <c r="AZ97" s="134" t="str">
        <f>IF($E$86="","",(E86+E88)/2)</f>
        <v/>
      </c>
      <c r="BA97" s="124" t="str">
        <f t="shared" ref="BA97:BP97" si="118">IF($V$86="","",(10^((-1.3011877+(0.080242636*LN(BA98))+(0.13646699*(LN(BA98))^2)+(-0.025468404*(LN(BA98))^3)+(0.0013635334*(LN(BA98))^4))/(1+(-0.025840191*LN(BA98))+(-0.10320229*(LN(BA98))^2)+(0.02874562*(LN(BA98))^3)+(-0.0031978977*(LN(BA98))^4)+(0.00012992634*(LN(BA98))^5)))))</f>
        <v/>
      </c>
      <c r="BB97" s="124" t="str">
        <f t="shared" si="118"/>
        <v/>
      </c>
      <c r="BC97" s="124" t="str">
        <f t="shared" si="118"/>
        <v/>
      </c>
      <c r="BD97" s="124" t="str">
        <f t="shared" si="118"/>
        <v/>
      </c>
      <c r="BE97" s="124" t="str">
        <f t="shared" si="118"/>
        <v/>
      </c>
      <c r="BF97" s="124" t="str">
        <f t="shared" si="118"/>
        <v/>
      </c>
      <c r="BG97" s="124" t="str">
        <f t="shared" si="118"/>
        <v/>
      </c>
      <c r="BH97" s="124" t="str">
        <f t="shared" si="118"/>
        <v/>
      </c>
      <c r="BI97" s="124" t="str">
        <f t="shared" si="118"/>
        <v/>
      </c>
      <c r="BJ97" s="124" t="str">
        <f t="shared" si="118"/>
        <v/>
      </c>
      <c r="BK97" s="124" t="str">
        <f t="shared" si="118"/>
        <v/>
      </c>
      <c r="BL97" s="124" t="str">
        <f t="shared" si="118"/>
        <v/>
      </c>
      <c r="BM97" s="124" t="str">
        <f t="shared" si="118"/>
        <v/>
      </c>
      <c r="BN97" s="124" t="str">
        <f t="shared" si="118"/>
        <v/>
      </c>
      <c r="BO97" s="124" t="str">
        <f t="shared" si="118"/>
        <v/>
      </c>
      <c r="BP97" s="124" t="str">
        <f t="shared" si="118"/>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9"/>
      <c r="Q98" s="92"/>
      <c r="R98" s="92"/>
      <c r="S98" s="99"/>
      <c r="T98" s="92"/>
      <c r="U98" s="92"/>
      <c r="V98" s="93"/>
      <c r="W98" s="373" t="str">
        <f>IF(E98="","",V98/E98)</f>
        <v/>
      </c>
      <c r="X98" s="311" t="str">
        <f>IF(V98="","",V98)</f>
        <v/>
      </c>
      <c r="Y98" s="488" t="str">
        <f>IF(V98="","",2*ABS(V100-V98)/(V100+V98))</f>
        <v/>
      </c>
      <c r="Z98" s="471"/>
      <c r="AA98" s="82"/>
      <c r="AB98" s="82"/>
      <c r="AC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9">IF($V$86="","",$BS$97*F61+$BS$98)</f>
        <v/>
      </c>
      <c r="BB98" s="117" t="str">
        <f t="shared" si="119"/>
        <v/>
      </c>
      <c r="BC98" s="117" t="str">
        <f t="shared" si="119"/>
        <v/>
      </c>
      <c r="BD98" s="117" t="str">
        <f t="shared" si="119"/>
        <v/>
      </c>
      <c r="BE98" s="117" t="str">
        <f t="shared" si="119"/>
        <v/>
      </c>
      <c r="BF98" s="117" t="str">
        <f t="shared" si="119"/>
        <v/>
      </c>
      <c r="BG98" s="117" t="str">
        <f t="shared" si="119"/>
        <v/>
      </c>
      <c r="BH98" s="117" t="str">
        <f t="shared" si="119"/>
        <v/>
      </c>
      <c r="BI98" s="117" t="str">
        <f t="shared" si="119"/>
        <v/>
      </c>
      <c r="BJ98" s="117" t="str">
        <f t="shared" si="119"/>
        <v/>
      </c>
      <c r="BK98" s="117" t="str">
        <f t="shared" si="119"/>
        <v/>
      </c>
      <c r="BL98" s="117" t="str">
        <f t="shared" si="119"/>
        <v/>
      </c>
      <c r="BM98" s="117" t="str">
        <f t="shared" si="119"/>
        <v/>
      </c>
      <c r="BN98" s="117" t="str">
        <f t="shared" si="119"/>
        <v/>
      </c>
      <c r="BO98" s="117" t="str">
        <f t="shared" si="119"/>
        <v/>
      </c>
      <c r="BP98" s="117" t="str">
        <f t="shared" si="119"/>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thickBot="1">
      <c r="A99" s="532" t="e">
        <f>IF(#REF!="","",#REF!)</f>
        <v>#REF!</v>
      </c>
      <c r="B99" s="516" t="e">
        <f>IF(#REF!="","",#REF!)</f>
        <v>#REF!</v>
      </c>
      <c r="C99" s="468"/>
      <c r="D99" s="312" t="s">
        <v>77</v>
      </c>
      <c r="E99" s="313"/>
      <c r="F99" s="314" t="str">
        <f t="shared" ref="F99:V99" si="120">IF(F$98="","",IF(OR($E$98="",$V$100=""),"--",IF(BA$129&gt;$AY$16*100,"non","oui")))</f>
        <v/>
      </c>
      <c r="G99" s="314" t="str">
        <f t="shared" si="120"/>
        <v/>
      </c>
      <c r="H99" s="314" t="str">
        <f t="shared" si="120"/>
        <v/>
      </c>
      <c r="I99" s="314" t="str">
        <f t="shared" si="120"/>
        <v/>
      </c>
      <c r="J99" s="314" t="str">
        <f t="shared" si="120"/>
        <v/>
      </c>
      <c r="K99" s="314" t="str">
        <f t="shared" si="120"/>
        <v/>
      </c>
      <c r="L99" s="314" t="str">
        <f t="shared" si="120"/>
        <v/>
      </c>
      <c r="M99" s="314" t="str">
        <f t="shared" si="120"/>
        <v/>
      </c>
      <c r="N99" s="314" t="str">
        <f t="shared" si="120"/>
        <v/>
      </c>
      <c r="O99" s="314" t="str">
        <f t="shared" si="120"/>
        <v/>
      </c>
      <c r="P99" s="314" t="str">
        <f t="shared" si="120"/>
        <v/>
      </c>
      <c r="Q99" s="314" t="str">
        <f t="shared" si="120"/>
        <v/>
      </c>
      <c r="R99" s="314" t="str">
        <f t="shared" si="120"/>
        <v/>
      </c>
      <c r="S99" s="314" t="str">
        <f t="shared" si="120"/>
        <v/>
      </c>
      <c r="T99" s="314" t="str">
        <f t="shared" si="120"/>
        <v/>
      </c>
      <c r="U99" s="314" t="str">
        <f t="shared" si="120"/>
        <v/>
      </c>
      <c r="V99" s="370" t="str">
        <f t="shared" si="120"/>
        <v/>
      </c>
      <c r="W99" s="287" t="str">
        <f>IF(W98="","",IF(W98&gt;250,"Conforme","Non conforme"))</f>
        <v/>
      </c>
      <c r="X99" s="316" t="str">
        <f>IF(X98="","",IF(X98&gt;170,"Conforme","Non conforme"))</f>
        <v/>
      </c>
      <c r="Y99" s="489"/>
      <c r="Z99" s="469"/>
      <c r="AA99" s="82"/>
      <c r="AB99" s="82"/>
      <c r="AC99" s="82"/>
      <c r="AV99" s="479"/>
      <c r="AW99" s="486"/>
      <c r="AX99" s="132" t="s">
        <v>35</v>
      </c>
      <c r="AY99" s="126" t="s">
        <v>35</v>
      </c>
      <c r="AZ99" s="248"/>
      <c r="BA99" s="117" t="str">
        <f t="shared" ref="BA99:BQ99" si="121">IF($V$86="","",((BA97-AZ97)/(0.5*(BA97+AZ97))))</f>
        <v/>
      </c>
      <c r="BB99" s="117" t="str">
        <f t="shared" si="121"/>
        <v/>
      </c>
      <c r="BC99" s="117" t="str">
        <f t="shared" si="121"/>
        <v/>
      </c>
      <c r="BD99" s="117" t="str">
        <f t="shared" si="121"/>
        <v/>
      </c>
      <c r="BE99" s="117" t="str">
        <f t="shared" si="121"/>
        <v/>
      </c>
      <c r="BF99" s="117" t="str">
        <f t="shared" si="121"/>
        <v/>
      </c>
      <c r="BG99" s="117" t="str">
        <f t="shared" si="121"/>
        <v/>
      </c>
      <c r="BH99" s="117" t="str">
        <f t="shared" si="121"/>
        <v/>
      </c>
      <c r="BI99" s="117" t="str">
        <f t="shared" si="121"/>
        <v/>
      </c>
      <c r="BJ99" s="117" t="str">
        <f t="shared" si="121"/>
        <v/>
      </c>
      <c r="BK99" s="117" t="str">
        <f t="shared" si="121"/>
        <v/>
      </c>
      <c r="BL99" s="117" t="str">
        <f t="shared" si="121"/>
        <v/>
      </c>
      <c r="BM99" s="117" t="str">
        <f t="shared" si="121"/>
        <v/>
      </c>
      <c r="BN99" s="117" t="str">
        <f t="shared" si="121"/>
        <v/>
      </c>
      <c r="BO99" s="117" t="str">
        <f t="shared" si="121"/>
        <v/>
      </c>
      <c r="BP99" s="117" t="str">
        <f t="shared" si="121"/>
        <v/>
      </c>
      <c r="BQ99" s="117" t="str">
        <f t="shared" si="121"/>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3"/>
      <c r="Q100" s="102"/>
      <c r="R100" s="102"/>
      <c r="S100" s="103"/>
      <c r="T100" s="102"/>
      <c r="U100" s="102"/>
      <c r="V100" s="371"/>
      <c r="W100" s="375" t="str">
        <f>IF(E100="","",V100/E100)</f>
        <v/>
      </c>
      <c r="X100" s="318" t="str">
        <f>IF(V100="","",V100)</f>
        <v/>
      </c>
      <c r="Y100" s="490" t="str">
        <f>IF(Y98="","",IF(Y98&lt;10%,"Conforme","Non conforme"))</f>
        <v/>
      </c>
      <c r="Z100" s="469"/>
      <c r="AA100" s="82"/>
      <c r="AB100" s="82"/>
      <c r="AC100" s="82"/>
      <c r="AV100" s="479"/>
      <c r="AW100" s="486"/>
      <c r="AX100" s="132" t="s">
        <v>83</v>
      </c>
      <c r="AY100" s="133">
        <f>IF($AY$16="","",$AY$16)</f>
        <v>0.1</v>
      </c>
      <c r="AZ100" s="248"/>
      <c r="BA100" s="117" t="str">
        <f t="shared" ref="BA100:BQ100" si="122">IF($V$86="","",BA$99*(1+$AY$100))</f>
        <v/>
      </c>
      <c r="BB100" s="117" t="str">
        <f t="shared" si="122"/>
        <v/>
      </c>
      <c r="BC100" s="117" t="str">
        <f t="shared" si="122"/>
        <v/>
      </c>
      <c r="BD100" s="117" t="str">
        <f t="shared" si="122"/>
        <v/>
      </c>
      <c r="BE100" s="117" t="str">
        <f t="shared" si="122"/>
        <v/>
      </c>
      <c r="BF100" s="117" t="str">
        <f t="shared" si="122"/>
        <v/>
      </c>
      <c r="BG100" s="117" t="str">
        <f t="shared" si="122"/>
        <v/>
      </c>
      <c r="BH100" s="117" t="str">
        <f t="shared" si="122"/>
        <v/>
      </c>
      <c r="BI100" s="117" t="str">
        <f t="shared" si="122"/>
        <v/>
      </c>
      <c r="BJ100" s="117" t="str">
        <f t="shared" si="122"/>
        <v/>
      </c>
      <c r="BK100" s="117" t="str">
        <f t="shared" si="122"/>
        <v/>
      </c>
      <c r="BL100" s="117" t="str">
        <f t="shared" si="122"/>
        <v/>
      </c>
      <c r="BM100" s="117" t="str">
        <f t="shared" si="122"/>
        <v/>
      </c>
      <c r="BN100" s="117" t="str">
        <f t="shared" si="122"/>
        <v/>
      </c>
      <c r="BO100" s="117" t="str">
        <f t="shared" si="122"/>
        <v/>
      </c>
      <c r="BP100" s="117" t="str">
        <f t="shared" si="122"/>
        <v/>
      </c>
      <c r="BQ100" s="117" t="str">
        <f t="shared" si="122"/>
        <v/>
      </c>
    </row>
    <row r="101" spans="1:71" s="187" customFormat="1" ht="30" customHeight="1" thickBot="1">
      <c r="A101" s="531" t="e">
        <f>IF(#REF!="","",#REF!)</f>
        <v>#REF!</v>
      </c>
      <c r="B101" s="517" t="e">
        <f>IF(#REF!="","",#REF!)</f>
        <v>#REF!</v>
      </c>
      <c r="C101" s="472"/>
      <c r="D101" s="289" t="s">
        <v>77</v>
      </c>
      <c r="E101" s="319"/>
      <c r="F101" s="320" t="str">
        <f t="shared" ref="F101:V101" si="123">IF(F$100="","",IF(OR($E$98="",$V$100=""),"--",IF(BA$132&gt;$AY$16*100,"non","oui")))</f>
        <v/>
      </c>
      <c r="G101" s="320" t="str">
        <f t="shared" si="123"/>
        <v/>
      </c>
      <c r="H101" s="320" t="str">
        <f t="shared" si="123"/>
        <v/>
      </c>
      <c r="I101" s="320" t="str">
        <f t="shared" si="123"/>
        <v/>
      </c>
      <c r="J101" s="320" t="str">
        <f t="shared" si="123"/>
        <v/>
      </c>
      <c r="K101" s="320" t="str">
        <f t="shared" si="123"/>
        <v/>
      </c>
      <c r="L101" s="320" t="str">
        <f t="shared" si="123"/>
        <v/>
      </c>
      <c r="M101" s="320" t="str">
        <f t="shared" si="123"/>
        <v/>
      </c>
      <c r="N101" s="320" t="str">
        <f t="shared" si="123"/>
        <v/>
      </c>
      <c r="O101" s="320" t="str">
        <f t="shared" si="123"/>
        <v/>
      </c>
      <c r="P101" s="320" t="str">
        <f t="shared" si="123"/>
        <v/>
      </c>
      <c r="Q101" s="320" t="str">
        <f t="shared" si="123"/>
        <v/>
      </c>
      <c r="R101" s="320" t="str">
        <f t="shared" si="123"/>
        <v/>
      </c>
      <c r="S101" s="320" t="str">
        <f t="shared" si="123"/>
        <v/>
      </c>
      <c r="T101" s="320" t="str">
        <f t="shared" si="123"/>
        <v/>
      </c>
      <c r="U101" s="320" t="str">
        <f t="shared" si="123"/>
        <v/>
      </c>
      <c r="V101" s="372" t="str">
        <f t="shared" si="123"/>
        <v/>
      </c>
      <c r="W101" s="287" t="str">
        <f>IF(W100="","",IF(W100&gt;250,"Conforme","Non conforme"))</f>
        <v/>
      </c>
      <c r="X101" s="296" t="str">
        <f>IF(X100="","",IF(X100&gt;170,"Conforme","Non conforme"))</f>
        <v/>
      </c>
      <c r="Y101" s="484"/>
      <c r="Z101" s="470"/>
      <c r="AA101" s="82"/>
      <c r="AB101" s="82"/>
      <c r="AC101" s="82"/>
      <c r="AV101" s="480"/>
      <c r="AW101" s="487"/>
      <c r="AX101" s="132" t="s">
        <v>84</v>
      </c>
      <c r="AY101" s="133">
        <f>IF($AY$16="","",-$AY$16)</f>
        <v>-0.1</v>
      </c>
      <c r="AZ101" s="247"/>
      <c r="BA101" s="120" t="str">
        <f t="shared" ref="BA101:BQ101" si="124">IF($V$86="","",BA$99*(1-$AY$100))</f>
        <v/>
      </c>
      <c r="BB101" s="120" t="str">
        <f t="shared" si="124"/>
        <v/>
      </c>
      <c r="BC101" s="120" t="str">
        <f t="shared" si="124"/>
        <v/>
      </c>
      <c r="BD101" s="120" t="str">
        <f t="shared" si="124"/>
        <v/>
      </c>
      <c r="BE101" s="120" t="str">
        <f t="shared" si="124"/>
        <v/>
      </c>
      <c r="BF101" s="120" t="str">
        <f t="shared" si="124"/>
        <v/>
      </c>
      <c r="BG101" s="120" t="str">
        <f t="shared" si="124"/>
        <v/>
      </c>
      <c r="BH101" s="120" t="str">
        <f t="shared" si="124"/>
        <v/>
      </c>
      <c r="BI101" s="120" t="str">
        <f t="shared" si="124"/>
        <v/>
      </c>
      <c r="BJ101" s="120" t="str">
        <f t="shared" si="124"/>
        <v/>
      </c>
      <c r="BK101" s="120" t="str">
        <f t="shared" si="124"/>
        <v/>
      </c>
      <c r="BL101" s="120" t="str">
        <f t="shared" si="124"/>
        <v/>
      </c>
      <c r="BM101" s="120" t="str">
        <f t="shared" si="124"/>
        <v/>
      </c>
      <c r="BN101" s="120" t="str">
        <f t="shared" si="124"/>
        <v/>
      </c>
      <c r="BO101" s="120" t="str">
        <f t="shared" si="124"/>
        <v/>
      </c>
      <c r="BP101" s="120" t="str">
        <f t="shared" si="124"/>
        <v/>
      </c>
      <c r="BQ101" s="120" t="str">
        <f t="shared" si="124"/>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25">IF($E$90="","",(71.498068+94.593053*LOG(F90,10)+41.912053*POWER(LOG(F90,10),2)+9.8247004*POWER(LOG(F90,10),3)+0.28175407*POWER(LOG(F90,10),4)-1.1878455*POWER(LOG(F90,10),5)-0.18014349*POWER(LOG(F90,10),6)+0.14710899*POWER(LOG(F90,10),7)-0.017046845*POWER(LOG(F90,10),8)))</f>
        <v/>
      </c>
      <c r="BB103" s="112" t="str">
        <f t="shared" si="125"/>
        <v/>
      </c>
      <c r="BC103" s="112" t="str">
        <f t="shared" si="125"/>
        <v/>
      </c>
      <c r="BD103" s="112" t="str">
        <f t="shared" si="125"/>
        <v/>
      </c>
      <c r="BE103" s="112" t="str">
        <f t="shared" si="125"/>
        <v/>
      </c>
      <c r="BF103" s="112" t="str">
        <f t="shared" si="125"/>
        <v/>
      </c>
      <c r="BG103" s="112" t="str">
        <f t="shared" si="125"/>
        <v/>
      </c>
      <c r="BH103" s="112" t="str">
        <f t="shared" si="125"/>
        <v/>
      </c>
      <c r="BI103" s="112" t="str">
        <f t="shared" si="125"/>
        <v/>
      </c>
      <c r="BJ103" s="112" t="str">
        <f t="shared" si="125"/>
        <v/>
      </c>
      <c r="BK103" s="112" t="str">
        <f t="shared" si="125"/>
        <v/>
      </c>
      <c r="BL103" s="112" t="str">
        <f t="shared" si="125"/>
        <v/>
      </c>
      <c r="BM103" s="112" t="str">
        <f t="shared" si="125"/>
        <v/>
      </c>
      <c r="BN103" s="112" t="str">
        <f t="shared" si="125"/>
        <v/>
      </c>
      <c r="BO103" s="112" t="str">
        <f t="shared" si="125"/>
        <v/>
      </c>
      <c r="BP103" s="112" t="str">
        <f t="shared" si="125"/>
        <v/>
      </c>
      <c r="BQ103" s="112" t="str">
        <f t="shared" si="125"/>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26">IF($E$90="","",((F90-E90)/(0.5*(F90+E90))))</f>
        <v/>
      </c>
      <c r="BB104" s="117" t="str">
        <f t="shared" si="126"/>
        <v/>
      </c>
      <c r="BC104" s="117" t="str">
        <f t="shared" si="126"/>
        <v/>
      </c>
      <c r="BD104" s="117" t="str">
        <f t="shared" si="126"/>
        <v/>
      </c>
      <c r="BE104" s="117" t="str">
        <f t="shared" si="126"/>
        <v/>
      </c>
      <c r="BF104" s="117" t="str">
        <f t="shared" si="126"/>
        <v/>
      </c>
      <c r="BG104" s="117" t="str">
        <f t="shared" si="126"/>
        <v/>
      </c>
      <c r="BH104" s="117" t="str">
        <f t="shared" si="126"/>
        <v/>
      </c>
      <c r="BI104" s="117" t="str">
        <f t="shared" si="126"/>
        <v/>
      </c>
      <c r="BJ104" s="117" t="str">
        <f t="shared" si="126"/>
        <v/>
      </c>
      <c r="BK104" s="117" t="str">
        <f t="shared" si="126"/>
        <v/>
      </c>
      <c r="BL104" s="117" t="str">
        <f t="shared" si="126"/>
        <v/>
      </c>
      <c r="BM104" s="117" t="str">
        <f t="shared" si="126"/>
        <v/>
      </c>
      <c r="BN104" s="117" t="str">
        <f t="shared" si="126"/>
        <v/>
      </c>
      <c r="BO104" s="117" t="str">
        <f t="shared" si="126"/>
        <v/>
      </c>
      <c r="BP104" s="117" t="str">
        <f t="shared" si="126"/>
        <v/>
      </c>
      <c r="BQ104" s="117" t="str">
        <f t="shared" si="126"/>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27">IF(BA$111="","",(ABS(BA$111-BA104)/BA$111)*100)</f>
        <v/>
      </c>
      <c r="BB105" s="120" t="str">
        <f t="shared" si="127"/>
        <v/>
      </c>
      <c r="BC105" s="120" t="str">
        <f t="shared" si="127"/>
        <v/>
      </c>
      <c r="BD105" s="120" t="str">
        <f t="shared" si="127"/>
        <v/>
      </c>
      <c r="BE105" s="120" t="str">
        <f t="shared" si="127"/>
        <v/>
      </c>
      <c r="BF105" s="120" t="str">
        <f t="shared" si="127"/>
        <v/>
      </c>
      <c r="BG105" s="120" t="str">
        <f t="shared" si="127"/>
        <v/>
      </c>
      <c r="BH105" s="120" t="str">
        <f t="shared" si="127"/>
        <v/>
      </c>
      <c r="BI105" s="120" t="str">
        <f t="shared" si="127"/>
        <v/>
      </c>
      <c r="BJ105" s="120" t="str">
        <f t="shared" si="127"/>
        <v/>
      </c>
      <c r="BK105" s="120" t="str">
        <f t="shared" si="127"/>
        <v/>
      </c>
      <c r="BL105" s="120" t="str">
        <f t="shared" si="127"/>
        <v/>
      </c>
      <c r="BM105" s="120" t="str">
        <f t="shared" si="127"/>
        <v/>
      </c>
      <c r="BN105" s="120" t="str">
        <f t="shared" si="127"/>
        <v/>
      </c>
      <c r="BO105" s="120" t="str">
        <f t="shared" si="127"/>
        <v/>
      </c>
      <c r="BP105" s="120" t="str">
        <f t="shared" si="127"/>
        <v/>
      </c>
      <c r="BQ105" s="120" t="str">
        <f t="shared" si="127"/>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8">IF($E$92="","",(71.498068+94.593053*LOG(E92,10)+41.912053*POWER(LOG(E92,10),2)+9.8247004*POWER(LOG(E92,10),3)+0.28175407*POWER(LOG(E92,10),4)-1.1878455*POWER(LOG(E92,10),5)-0.18014349*POWER(LOG(E92,10),6)+0.14710899*POWER(LOG(E92,10),7)-0.017046845*POWER(LOG(E92,10),8)))</f>
        <v/>
      </c>
      <c r="BA106" s="111" t="str">
        <f t="shared" si="128"/>
        <v/>
      </c>
      <c r="BB106" s="111" t="str">
        <f t="shared" si="128"/>
        <v/>
      </c>
      <c r="BC106" s="111" t="str">
        <f t="shared" si="128"/>
        <v/>
      </c>
      <c r="BD106" s="111" t="str">
        <f t="shared" si="128"/>
        <v/>
      </c>
      <c r="BE106" s="111" t="str">
        <f t="shared" si="128"/>
        <v/>
      </c>
      <c r="BF106" s="111" t="str">
        <f t="shared" si="128"/>
        <v/>
      </c>
      <c r="BG106" s="111" t="str">
        <f t="shared" si="128"/>
        <v/>
      </c>
      <c r="BH106" s="111" t="str">
        <f t="shared" si="128"/>
        <v/>
      </c>
      <c r="BI106" s="111" t="str">
        <f t="shared" si="128"/>
        <v/>
      </c>
      <c r="BJ106" s="111" t="str">
        <f t="shared" si="128"/>
        <v/>
      </c>
      <c r="BK106" s="111" t="str">
        <f t="shared" si="128"/>
        <v/>
      </c>
      <c r="BL106" s="111" t="str">
        <f t="shared" si="128"/>
        <v/>
      </c>
      <c r="BM106" s="111" t="str">
        <f t="shared" si="128"/>
        <v/>
      </c>
      <c r="BN106" s="111" t="str">
        <f t="shared" si="128"/>
        <v/>
      </c>
      <c r="BO106" s="111" t="str">
        <f t="shared" si="128"/>
        <v/>
      </c>
      <c r="BP106" s="111" t="str">
        <f t="shared" si="128"/>
        <v/>
      </c>
      <c r="BQ106" s="111" t="str">
        <f t="shared" si="128"/>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9">IF($E$92="","",((F92-E92)/(0.5*(F92+E92))))</f>
        <v/>
      </c>
      <c r="BB107" s="117" t="str">
        <f t="shared" si="129"/>
        <v/>
      </c>
      <c r="BC107" s="117" t="str">
        <f t="shared" si="129"/>
        <v/>
      </c>
      <c r="BD107" s="117" t="str">
        <f t="shared" si="129"/>
        <v/>
      </c>
      <c r="BE107" s="117" t="str">
        <f t="shared" si="129"/>
        <v/>
      </c>
      <c r="BF107" s="117" t="str">
        <f t="shared" si="129"/>
        <v/>
      </c>
      <c r="BG107" s="117" t="str">
        <f t="shared" si="129"/>
        <v/>
      </c>
      <c r="BH107" s="117" t="str">
        <f t="shared" si="129"/>
        <v/>
      </c>
      <c r="BI107" s="117" t="str">
        <f t="shared" si="129"/>
        <v/>
      </c>
      <c r="BJ107" s="117" t="str">
        <f t="shared" si="129"/>
        <v/>
      </c>
      <c r="BK107" s="117" t="str">
        <f t="shared" si="129"/>
        <v/>
      </c>
      <c r="BL107" s="117" t="str">
        <f t="shared" si="129"/>
        <v/>
      </c>
      <c r="BM107" s="117" t="str">
        <f t="shared" si="129"/>
        <v/>
      </c>
      <c r="BN107" s="117" t="str">
        <f t="shared" si="129"/>
        <v/>
      </c>
      <c r="BO107" s="117" t="str">
        <f t="shared" si="129"/>
        <v/>
      </c>
      <c r="BP107" s="117" t="str">
        <f t="shared" si="129"/>
        <v/>
      </c>
      <c r="BQ107" s="117" t="str">
        <f t="shared" si="129"/>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30">IF(BA$111="","",(ABS(BA$111-BA107)/BA$111)*100)</f>
        <v/>
      </c>
      <c r="BB108" s="120" t="str">
        <f t="shared" si="130"/>
        <v/>
      </c>
      <c r="BC108" s="120" t="str">
        <f t="shared" si="130"/>
        <v/>
      </c>
      <c r="BD108" s="120" t="str">
        <f t="shared" si="130"/>
        <v/>
      </c>
      <c r="BE108" s="120" t="str">
        <f t="shared" si="130"/>
        <v/>
      </c>
      <c r="BF108" s="120" t="str">
        <f t="shared" si="130"/>
        <v/>
      </c>
      <c r="BG108" s="120" t="str">
        <f t="shared" si="130"/>
        <v/>
      </c>
      <c r="BH108" s="120" t="str">
        <f t="shared" si="130"/>
        <v/>
      </c>
      <c r="BI108" s="120" t="str">
        <f t="shared" si="130"/>
        <v/>
      </c>
      <c r="BJ108" s="120" t="str">
        <f t="shared" si="130"/>
        <v/>
      </c>
      <c r="BK108" s="120" t="str">
        <f t="shared" si="130"/>
        <v/>
      </c>
      <c r="BL108" s="120" t="str">
        <f t="shared" si="130"/>
        <v/>
      </c>
      <c r="BM108" s="120" t="str">
        <f t="shared" si="130"/>
        <v/>
      </c>
      <c r="BN108" s="120" t="str">
        <f t="shared" si="130"/>
        <v/>
      </c>
      <c r="BO108" s="120" t="str">
        <f t="shared" si="130"/>
        <v/>
      </c>
      <c r="BP108" s="120" t="str">
        <f t="shared" si="130"/>
        <v/>
      </c>
      <c r="BQ108" s="120" t="str">
        <f t="shared" si="130"/>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31">IF($V$90="","",(10^((-1.3011877+(0.080242636*LN(BA110))+(0.13646699*(LN(BA110))^2)+(-0.025468404*(LN(BA110))^3)+(0.0013635334*(LN(BA110))^4))/(1+(-0.025840191*LN(BA110))+(-0.10320229*(LN(BA110))^2)+(0.02874562*(LN(BA110))^3)+(-0.0031978977*(LN(BA110))^4)+(0.00012992634*(LN(BA110))^5)))))</f>
        <v/>
      </c>
      <c r="BB109" s="124" t="str">
        <f t="shared" si="131"/>
        <v/>
      </c>
      <c r="BC109" s="124" t="str">
        <f t="shared" si="131"/>
        <v/>
      </c>
      <c r="BD109" s="124" t="str">
        <f t="shared" si="131"/>
        <v/>
      </c>
      <c r="BE109" s="124" t="str">
        <f t="shared" si="131"/>
        <v/>
      </c>
      <c r="BF109" s="124" t="str">
        <f t="shared" si="131"/>
        <v/>
      </c>
      <c r="BG109" s="124" t="str">
        <f t="shared" si="131"/>
        <v/>
      </c>
      <c r="BH109" s="124" t="str">
        <f t="shared" si="131"/>
        <v/>
      </c>
      <c r="BI109" s="124" t="str">
        <f t="shared" si="131"/>
        <v/>
      </c>
      <c r="BJ109" s="124" t="str">
        <f t="shared" si="131"/>
        <v/>
      </c>
      <c r="BK109" s="124" t="str">
        <f t="shared" si="131"/>
        <v/>
      </c>
      <c r="BL109" s="124" t="str">
        <f t="shared" si="131"/>
        <v/>
      </c>
      <c r="BM109" s="124" t="str">
        <f t="shared" si="131"/>
        <v/>
      </c>
      <c r="BN109" s="124" t="str">
        <f t="shared" si="131"/>
        <v/>
      </c>
      <c r="BO109" s="124" t="str">
        <f t="shared" si="131"/>
        <v/>
      </c>
      <c r="BP109" s="124" t="str">
        <f t="shared" si="131"/>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32">IF($V$90="","",$BS$109*F61+$BS$110)</f>
        <v/>
      </c>
      <c r="BB110" s="117" t="str">
        <f t="shared" si="132"/>
        <v/>
      </c>
      <c r="BC110" s="117" t="str">
        <f t="shared" si="132"/>
        <v/>
      </c>
      <c r="BD110" s="117" t="str">
        <f t="shared" si="132"/>
        <v/>
      </c>
      <c r="BE110" s="117" t="str">
        <f t="shared" si="132"/>
        <v/>
      </c>
      <c r="BF110" s="117" t="str">
        <f t="shared" si="132"/>
        <v/>
      </c>
      <c r="BG110" s="117" t="str">
        <f t="shared" si="132"/>
        <v/>
      </c>
      <c r="BH110" s="117" t="str">
        <f t="shared" si="132"/>
        <v/>
      </c>
      <c r="BI110" s="117" t="str">
        <f t="shared" si="132"/>
        <v/>
      </c>
      <c r="BJ110" s="117" t="str">
        <f t="shared" si="132"/>
        <v/>
      </c>
      <c r="BK110" s="117" t="str">
        <f t="shared" si="132"/>
        <v/>
      </c>
      <c r="BL110" s="117" t="str">
        <f t="shared" si="132"/>
        <v/>
      </c>
      <c r="BM110" s="117" t="str">
        <f t="shared" si="132"/>
        <v/>
      </c>
      <c r="BN110" s="117" t="str">
        <f t="shared" si="132"/>
        <v/>
      </c>
      <c r="BO110" s="117" t="str">
        <f t="shared" si="132"/>
        <v/>
      </c>
      <c r="BP110" s="117" t="str">
        <f t="shared" si="132"/>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33">IF($V$90="","",((BA109-AZ109)/(0.5*(BA109+AZ109))))</f>
        <v/>
      </c>
      <c r="BB111" s="117" t="str">
        <f t="shared" si="133"/>
        <v/>
      </c>
      <c r="BC111" s="117" t="str">
        <f t="shared" si="133"/>
        <v/>
      </c>
      <c r="BD111" s="117" t="str">
        <f t="shared" si="133"/>
        <v/>
      </c>
      <c r="BE111" s="117" t="str">
        <f t="shared" si="133"/>
        <v/>
      </c>
      <c r="BF111" s="117" t="str">
        <f t="shared" si="133"/>
        <v/>
      </c>
      <c r="BG111" s="117" t="str">
        <f t="shared" si="133"/>
        <v/>
      </c>
      <c r="BH111" s="117" t="str">
        <f t="shared" si="133"/>
        <v/>
      </c>
      <c r="BI111" s="117" t="str">
        <f t="shared" si="133"/>
        <v/>
      </c>
      <c r="BJ111" s="117" t="str">
        <f t="shared" si="133"/>
        <v/>
      </c>
      <c r="BK111" s="117" t="str">
        <f t="shared" si="133"/>
        <v/>
      </c>
      <c r="BL111" s="117" t="str">
        <f t="shared" si="133"/>
        <v/>
      </c>
      <c r="BM111" s="117" t="str">
        <f t="shared" si="133"/>
        <v/>
      </c>
      <c r="BN111" s="117" t="str">
        <f t="shared" si="133"/>
        <v/>
      </c>
      <c r="BO111" s="117" t="str">
        <f t="shared" si="133"/>
        <v/>
      </c>
      <c r="BP111" s="117" t="str">
        <f t="shared" si="133"/>
        <v/>
      </c>
      <c r="BQ111" s="117" t="str">
        <f t="shared" si="133"/>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34">IF($V$90="","",BA$111*(1+$AY$112))</f>
        <v/>
      </c>
      <c r="BB112" s="117" t="str">
        <f t="shared" si="134"/>
        <v/>
      </c>
      <c r="BC112" s="117" t="str">
        <f t="shared" si="134"/>
        <v/>
      </c>
      <c r="BD112" s="117" t="str">
        <f t="shared" si="134"/>
        <v/>
      </c>
      <c r="BE112" s="117" t="str">
        <f t="shared" si="134"/>
        <v/>
      </c>
      <c r="BF112" s="117" t="str">
        <f t="shared" si="134"/>
        <v/>
      </c>
      <c r="BG112" s="117" t="str">
        <f t="shared" si="134"/>
        <v/>
      </c>
      <c r="BH112" s="117" t="str">
        <f t="shared" si="134"/>
        <v/>
      </c>
      <c r="BI112" s="117" t="str">
        <f t="shared" si="134"/>
        <v/>
      </c>
      <c r="BJ112" s="117" t="str">
        <f t="shared" si="134"/>
        <v/>
      </c>
      <c r="BK112" s="117" t="str">
        <f t="shared" si="134"/>
        <v/>
      </c>
      <c r="BL112" s="117" t="str">
        <f t="shared" si="134"/>
        <v/>
      </c>
      <c r="BM112" s="117" t="str">
        <f t="shared" si="134"/>
        <v/>
      </c>
      <c r="BN112" s="117" t="str">
        <f t="shared" si="134"/>
        <v/>
      </c>
      <c r="BO112" s="117" t="str">
        <f t="shared" si="134"/>
        <v/>
      </c>
      <c r="BP112" s="117" t="str">
        <f t="shared" si="134"/>
        <v/>
      </c>
      <c r="BQ112" s="117" t="str">
        <f t="shared" si="134"/>
        <v/>
      </c>
    </row>
    <row r="113" spans="9:71" s="187" customFormat="1" ht="30"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35">IF($V$90="","",BA$111*(1-$AY$112))</f>
        <v/>
      </c>
      <c r="BB113" s="120" t="str">
        <f t="shared" si="135"/>
        <v/>
      </c>
      <c r="BC113" s="120" t="str">
        <f t="shared" si="135"/>
        <v/>
      </c>
      <c r="BD113" s="120" t="str">
        <f t="shared" si="135"/>
        <v/>
      </c>
      <c r="BE113" s="120" t="str">
        <f t="shared" si="135"/>
        <v/>
      </c>
      <c r="BF113" s="120" t="str">
        <f t="shared" si="135"/>
        <v/>
      </c>
      <c r="BG113" s="120" t="str">
        <f t="shared" si="135"/>
        <v/>
      </c>
      <c r="BH113" s="120" t="str">
        <f t="shared" si="135"/>
        <v/>
      </c>
      <c r="BI113" s="120" t="str">
        <f t="shared" si="135"/>
        <v/>
      </c>
      <c r="BJ113" s="120" t="str">
        <f t="shared" si="135"/>
        <v/>
      </c>
      <c r="BK113" s="120" t="str">
        <f t="shared" si="135"/>
        <v/>
      </c>
      <c r="BL113" s="120" t="str">
        <f t="shared" si="135"/>
        <v/>
      </c>
      <c r="BM113" s="120" t="str">
        <f t="shared" si="135"/>
        <v/>
      </c>
      <c r="BN113" s="120" t="str">
        <f t="shared" si="135"/>
        <v/>
      </c>
      <c r="BO113" s="120" t="str">
        <f t="shared" si="135"/>
        <v/>
      </c>
      <c r="BP113" s="120" t="str">
        <f t="shared" si="135"/>
        <v/>
      </c>
      <c r="BQ113" s="120" t="str">
        <f t="shared" si="135"/>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36">IF($E$94="","",(71.498068+94.593053*LOG(F94,10)+41.912053*POWER(LOG(F94,10),2)+9.8247004*POWER(LOG(F94,10),3)+0.28175407*POWER(LOG(F94,10),4)-1.1878455*POWER(LOG(F94,10),5)-0.18014349*POWER(LOG(F94,10),6)+0.14710899*POWER(LOG(F94,10),7)-0.017046845*POWER(LOG(F94,10),8)))</f>
        <v/>
      </c>
      <c r="BB115" s="112" t="str">
        <f t="shared" si="136"/>
        <v/>
      </c>
      <c r="BC115" s="112" t="str">
        <f t="shared" si="136"/>
        <v/>
      </c>
      <c r="BD115" s="112" t="str">
        <f t="shared" si="136"/>
        <v/>
      </c>
      <c r="BE115" s="112" t="str">
        <f t="shared" si="136"/>
        <v/>
      </c>
      <c r="BF115" s="112" t="str">
        <f t="shared" si="136"/>
        <v/>
      </c>
      <c r="BG115" s="112" t="str">
        <f t="shared" si="136"/>
        <v/>
      </c>
      <c r="BH115" s="112" t="str">
        <f t="shared" si="136"/>
        <v/>
      </c>
      <c r="BI115" s="112" t="str">
        <f t="shared" si="136"/>
        <v/>
      </c>
      <c r="BJ115" s="112" t="str">
        <f t="shared" si="136"/>
        <v/>
      </c>
      <c r="BK115" s="112" t="str">
        <f t="shared" si="136"/>
        <v/>
      </c>
      <c r="BL115" s="112" t="str">
        <f t="shared" si="136"/>
        <v/>
      </c>
      <c r="BM115" s="112" t="str">
        <f t="shared" si="136"/>
        <v/>
      </c>
      <c r="BN115" s="112" t="str">
        <f t="shared" si="136"/>
        <v/>
      </c>
      <c r="BO115" s="112" t="str">
        <f t="shared" si="136"/>
        <v/>
      </c>
      <c r="BP115" s="112" t="str">
        <f t="shared" si="136"/>
        <v/>
      </c>
      <c r="BQ115" s="112" t="str">
        <f t="shared" si="136"/>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37">IF($E$94="","",((F94-E94)/(0.5*(F94+E94))))</f>
        <v/>
      </c>
      <c r="BB116" s="117" t="str">
        <f t="shared" si="137"/>
        <v/>
      </c>
      <c r="BC116" s="117" t="str">
        <f t="shared" si="137"/>
        <v/>
      </c>
      <c r="BD116" s="117" t="str">
        <f t="shared" si="137"/>
        <v/>
      </c>
      <c r="BE116" s="117" t="str">
        <f t="shared" si="137"/>
        <v/>
      </c>
      <c r="BF116" s="117" t="str">
        <f t="shared" si="137"/>
        <v/>
      </c>
      <c r="BG116" s="117" t="str">
        <f t="shared" si="137"/>
        <v/>
      </c>
      <c r="BH116" s="117" t="str">
        <f t="shared" si="137"/>
        <v/>
      </c>
      <c r="BI116" s="117" t="str">
        <f t="shared" si="137"/>
        <v/>
      </c>
      <c r="BJ116" s="117" t="str">
        <f t="shared" si="137"/>
        <v/>
      </c>
      <c r="BK116" s="117" t="str">
        <f t="shared" si="137"/>
        <v/>
      </c>
      <c r="BL116" s="117" t="str">
        <f t="shared" si="137"/>
        <v/>
      </c>
      <c r="BM116" s="117" t="str">
        <f t="shared" si="137"/>
        <v/>
      </c>
      <c r="BN116" s="117" t="str">
        <f t="shared" si="137"/>
        <v/>
      </c>
      <c r="BO116" s="117" t="str">
        <f t="shared" si="137"/>
        <v/>
      </c>
      <c r="BP116" s="117" t="str">
        <f t="shared" si="137"/>
        <v/>
      </c>
      <c r="BQ116" s="117" t="str">
        <f t="shared" si="137"/>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8">IF(BA$123="","",(ABS(BA$123-BA116)/BA$123)*100)</f>
        <v/>
      </c>
      <c r="BB117" s="120" t="str">
        <f t="shared" si="138"/>
        <v/>
      </c>
      <c r="BC117" s="120" t="str">
        <f t="shared" si="138"/>
        <v/>
      </c>
      <c r="BD117" s="120" t="str">
        <f t="shared" si="138"/>
        <v/>
      </c>
      <c r="BE117" s="120" t="str">
        <f t="shared" si="138"/>
        <v/>
      </c>
      <c r="BF117" s="120" t="str">
        <f t="shared" si="138"/>
        <v/>
      </c>
      <c r="BG117" s="120" t="str">
        <f t="shared" si="138"/>
        <v/>
      </c>
      <c r="BH117" s="120" t="str">
        <f t="shared" si="138"/>
        <v/>
      </c>
      <c r="BI117" s="120" t="str">
        <f t="shared" si="138"/>
        <v/>
      </c>
      <c r="BJ117" s="120" t="str">
        <f t="shared" si="138"/>
        <v/>
      </c>
      <c r="BK117" s="120" t="str">
        <f t="shared" si="138"/>
        <v/>
      </c>
      <c r="BL117" s="120" t="str">
        <f t="shared" si="138"/>
        <v/>
      </c>
      <c r="BM117" s="120" t="str">
        <f t="shared" si="138"/>
        <v/>
      </c>
      <c r="BN117" s="120" t="str">
        <f t="shared" si="138"/>
        <v/>
      </c>
      <c r="BO117" s="120" t="str">
        <f t="shared" si="138"/>
        <v/>
      </c>
      <c r="BP117" s="120" t="str">
        <f t="shared" si="138"/>
        <v/>
      </c>
      <c r="BQ117" s="120" t="str">
        <f t="shared" si="138"/>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9">IF($E$96="","",(71.498068+94.593053*LOG(E96,10)+41.912053*POWER(LOG(E96,10),2)+9.8247004*POWER(LOG(E96,10),3)+0.28175407*POWER(LOG(E96,10),4)-1.1878455*POWER(LOG(E96,10),5)-0.18014349*POWER(LOG(E96,10),6)+0.14710899*POWER(LOG(E96,10),7)-0.017046845*POWER(LOG(E96,10),8)))</f>
        <v/>
      </c>
      <c r="BA118" s="111" t="str">
        <f t="shared" si="139"/>
        <v/>
      </c>
      <c r="BB118" s="111" t="str">
        <f t="shared" si="139"/>
        <v/>
      </c>
      <c r="BC118" s="111" t="str">
        <f t="shared" si="139"/>
        <v/>
      </c>
      <c r="BD118" s="111" t="str">
        <f t="shared" si="139"/>
        <v/>
      </c>
      <c r="BE118" s="111" t="str">
        <f t="shared" si="139"/>
        <v/>
      </c>
      <c r="BF118" s="111" t="str">
        <f t="shared" si="139"/>
        <v/>
      </c>
      <c r="BG118" s="111" t="str">
        <f t="shared" si="139"/>
        <v/>
      </c>
      <c r="BH118" s="111" t="str">
        <f t="shared" si="139"/>
        <v/>
      </c>
      <c r="BI118" s="111" t="str">
        <f t="shared" si="139"/>
        <v/>
      </c>
      <c r="BJ118" s="111" t="str">
        <f t="shared" si="139"/>
        <v/>
      </c>
      <c r="BK118" s="111" t="str">
        <f t="shared" si="139"/>
        <v/>
      </c>
      <c r="BL118" s="111" t="str">
        <f t="shared" si="139"/>
        <v/>
      </c>
      <c r="BM118" s="111" t="str">
        <f t="shared" si="139"/>
        <v/>
      </c>
      <c r="BN118" s="111" t="str">
        <f t="shared" si="139"/>
        <v/>
      </c>
      <c r="BO118" s="111" t="str">
        <f t="shared" si="139"/>
        <v/>
      </c>
      <c r="BP118" s="111" t="str">
        <f t="shared" si="139"/>
        <v/>
      </c>
      <c r="BQ118" s="111" t="str">
        <f t="shared" si="139"/>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40">IF($E$96="","",((F96-E96)/(0.5*(F96+E96))))</f>
        <v/>
      </c>
      <c r="BB119" s="117" t="str">
        <f t="shared" si="140"/>
        <v/>
      </c>
      <c r="BC119" s="117" t="str">
        <f t="shared" si="140"/>
        <v/>
      </c>
      <c r="BD119" s="117" t="str">
        <f t="shared" si="140"/>
        <v/>
      </c>
      <c r="BE119" s="117" t="str">
        <f t="shared" si="140"/>
        <v/>
      </c>
      <c r="BF119" s="117" t="str">
        <f t="shared" si="140"/>
        <v/>
      </c>
      <c r="BG119" s="117" t="str">
        <f t="shared" si="140"/>
        <v/>
      </c>
      <c r="BH119" s="117" t="str">
        <f t="shared" si="140"/>
        <v/>
      </c>
      <c r="BI119" s="117" t="str">
        <f t="shared" si="140"/>
        <v/>
      </c>
      <c r="BJ119" s="117" t="str">
        <f t="shared" si="140"/>
        <v/>
      </c>
      <c r="BK119" s="117" t="str">
        <f t="shared" si="140"/>
        <v/>
      </c>
      <c r="BL119" s="117" t="str">
        <f t="shared" si="140"/>
        <v/>
      </c>
      <c r="BM119" s="117" t="str">
        <f t="shared" si="140"/>
        <v/>
      </c>
      <c r="BN119" s="117" t="str">
        <f t="shared" si="140"/>
        <v/>
      </c>
      <c r="BO119" s="117" t="str">
        <f t="shared" si="140"/>
        <v/>
      </c>
      <c r="BP119" s="117" t="str">
        <f t="shared" si="140"/>
        <v/>
      </c>
      <c r="BQ119" s="117" t="str">
        <f t="shared" si="140"/>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41">IF(BA$123="","",(ABS(BA$123-BA119)/BA$123)*100)</f>
        <v/>
      </c>
      <c r="BB120" s="120" t="str">
        <f t="shared" si="141"/>
        <v/>
      </c>
      <c r="BC120" s="120" t="str">
        <f t="shared" si="141"/>
        <v/>
      </c>
      <c r="BD120" s="120" t="str">
        <f t="shared" si="141"/>
        <v/>
      </c>
      <c r="BE120" s="120" t="str">
        <f t="shared" si="141"/>
        <v/>
      </c>
      <c r="BF120" s="120" t="str">
        <f t="shared" si="141"/>
        <v/>
      </c>
      <c r="BG120" s="120" t="str">
        <f t="shared" si="141"/>
        <v/>
      </c>
      <c r="BH120" s="120" t="str">
        <f t="shared" si="141"/>
        <v/>
      </c>
      <c r="BI120" s="120" t="str">
        <f t="shared" si="141"/>
        <v/>
      </c>
      <c r="BJ120" s="120" t="str">
        <f t="shared" si="141"/>
        <v/>
      </c>
      <c r="BK120" s="120" t="str">
        <f t="shared" si="141"/>
        <v/>
      </c>
      <c r="BL120" s="120" t="str">
        <f t="shared" si="141"/>
        <v/>
      </c>
      <c r="BM120" s="120" t="str">
        <f t="shared" si="141"/>
        <v/>
      </c>
      <c r="BN120" s="120" t="str">
        <f t="shared" si="141"/>
        <v/>
      </c>
      <c r="BO120" s="120" t="str">
        <f t="shared" si="141"/>
        <v/>
      </c>
      <c r="BP120" s="120" t="str">
        <f t="shared" si="141"/>
        <v/>
      </c>
      <c r="BQ120" s="120" t="str">
        <f t="shared" si="141"/>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42">IF($V$94="","",(10^((-1.3011877+(0.080242636*LN(BA122))+(0.13646699*(LN(BA122))^2)+(-0.025468404*(LN(BA122))^3)+(0.0013635334*(LN(BA122))^4))/(1+(-0.025840191*LN(BA122))+(-0.10320229*(LN(BA122))^2)+(0.02874562*(LN(BA122))^3)+(-0.0031978977*(LN(BA122))^4)+(0.00012992634*(LN(BA122))^5)))))</f>
        <v/>
      </c>
      <c r="BB121" s="124" t="str">
        <f t="shared" si="142"/>
        <v/>
      </c>
      <c r="BC121" s="124" t="str">
        <f t="shared" si="142"/>
        <v/>
      </c>
      <c r="BD121" s="124" t="str">
        <f t="shared" si="142"/>
        <v/>
      </c>
      <c r="BE121" s="124" t="str">
        <f t="shared" si="142"/>
        <v/>
      </c>
      <c r="BF121" s="124" t="str">
        <f t="shared" si="142"/>
        <v/>
      </c>
      <c r="BG121" s="124" t="str">
        <f t="shared" si="142"/>
        <v/>
      </c>
      <c r="BH121" s="124" t="str">
        <f t="shared" si="142"/>
        <v/>
      </c>
      <c r="BI121" s="124" t="str">
        <f t="shared" si="142"/>
        <v/>
      </c>
      <c r="BJ121" s="124" t="str">
        <f t="shared" si="142"/>
        <v/>
      </c>
      <c r="BK121" s="124" t="str">
        <f t="shared" si="142"/>
        <v/>
      </c>
      <c r="BL121" s="124" t="str">
        <f t="shared" si="142"/>
        <v/>
      </c>
      <c r="BM121" s="124" t="str">
        <f t="shared" si="142"/>
        <v/>
      </c>
      <c r="BN121" s="124" t="str">
        <f t="shared" si="142"/>
        <v/>
      </c>
      <c r="BO121" s="124" t="str">
        <f t="shared" si="142"/>
        <v/>
      </c>
      <c r="BP121" s="124" t="str">
        <f t="shared" si="142"/>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43">IF($V$94="","",$BS$121*F61+$BS$122)</f>
        <v/>
      </c>
      <c r="BB122" s="117" t="str">
        <f t="shared" si="143"/>
        <v/>
      </c>
      <c r="BC122" s="117" t="str">
        <f t="shared" si="143"/>
        <v/>
      </c>
      <c r="BD122" s="117" t="str">
        <f t="shared" si="143"/>
        <v/>
      </c>
      <c r="BE122" s="117" t="str">
        <f t="shared" si="143"/>
        <v/>
      </c>
      <c r="BF122" s="117" t="str">
        <f t="shared" si="143"/>
        <v/>
      </c>
      <c r="BG122" s="117" t="str">
        <f t="shared" si="143"/>
        <v/>
      </c>
      <c r="BH122" s="117" t="str">
        <f t="shared" si="143"/>
        <v/>
      </c>
      <c r="BI122" s="117" t="str">
        <f t="shared" si="143"/>
        <v/>
      </c>
      <c r="BJ122" s="117" t="str">
        <f t="shared" si="143"/>
        <v/>
      </c>
      <c r="BK122" s="117" t="str">
        <f t="shared" si="143"/>
        <v/>
      </c>
      <c r="BL122" s="117" t="str">
        <f t="shared" si="143"/>
        <v/>
      </c>
      <c r="BM122" s="117" t="str">
        <f t="shared" si="143"/>
        <v/>
      </c>
      <c r="BN122" s="117" t="str">
        <f t="shared" si="143"/>
        <v/>
      </c>
      <c r="BO122" s="117" t="str">
        <f t="shared" si="143"/>
        <v/>
      </c>
      <c r="BP122" s="117" t="str">
        <f t="shared" si="143"/>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44">IF($V$94="","",((BA121-AZ121)/(0.5*(BA121+AZ121))))</f>
        <v/>
      </c>
      <c r="BB123" s="117" t="str">
        <f t="shared" si="144"/>
        <v/>
      </c>
      <c r="BC123" s="117" t="str">
        <f t="shared" si="144"/>
        <v/>
      </c>
      <c r="BD123" s="117" t="str">
        <f t="shared" si="144"/>
        <v/>
      </c>
      <c r="BE123" s="117" t="str">
        <f t="shared" si="144"/>
        <v/>
      </c>
      <c r="BF123" s="117" t="str">
        <f t="shared" si="144"/>
        <v/>
      </c>
      <c r="BG123" s="117" t="str">
        <f t="shared" si="144"/>
        <v/>
      </c>
      <c r="BH123" s="117" t="str">
        <f t="shared" si="144"/>
        <v/>
      </c>
      <c r="BI123" s="117" t="str">
        <f t="shared" si="144"/>
        <v/>
      </c>
      <c r="BJ123" s="117" t="str">
        <f t="shared" si="144"/>
        <v/>
      </c>
      <c r="BK123" s="117" t="str">
        <f t="shared" si="144"/>
        <v/>
      </c>
      <c r="BL123" s="117" t="str">
        <f t="shared" si="144"/>
        <v/>
      </c>
      <c r="BM123" s="117" t="str">
        <f t="shared" si="144"/>
        <v/>
      </c>
      <c r="BN123" s="117" t="str">
        <f t="shared" si="144"/>
        <v/>
      </c>
      <c r="BO123" s="117" t="str">
        <f t="shared" si="144"/>
        <v/>
      </c>
      <c r="BP123" s="117" t="str">
        <f t="shared" si="144"/>
        <v/>
      </c>
      <c r="BQ123" s="117" t="str">
        <f t="shared" si="144"/>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45">IF($V$94="","",BA$123*(1+$AY$124))</f>
        <v/>
      </c>
      <c r="BB124" s="117" t="str">
        <f t="shared" si="145"/>
        <v/>
      </c>
      <c r="BC124" s="117" t="str">
        <f t="shared" si="145"/>
        <v/>
      </c>
      <c r="BD124" s="117" t="str">
        <f t="shared" si="145"/>
        <v/>
      </c>
      <c r="BE124" s="117" t="str">
        <f t="shared" si="145"/>
        <v/>
      </c>
      <c r="BF124" s="117" t="str">
        <f t="shared" si="145"/>
        <v/>
      </c>
      <c r="BG124" s="117" t="str">
        <f t="shared" si="145"/>
        <v/>
      </c>
      <c r="BH124" s="117" t="str">
        <f t="shared" si="145"/>
        <v/>
      </c>
      <c r="BI124" s="117" t="str">
        <f t="shared" si="145"/>
        <v/>
      </c>
      <c r="BJ124" s="117" t="str">
        <f t="shared" si="145"/>
        <v/>
      </c>
      <c r="BK124" s="117" t="str">
        <f t="shared" si="145"/>
        <v/>
      </c>
      <c r="BL124" s="117" t="str">
        <f t="shared" si="145"/>
        <v/>
      </c>
      <c r="BM124" s="117" t="str">
        <f t="shared" si="145"/>
        <v/>
      </c>
      <c r="BN124" s="117" t="str">
        <f t="shared" si="145"/>
        <v/>
      </c>
      <c r="BO124" s="117" t="str">
        <f t="shared" si="145"/>
        <v/>
      </c>
      <c r="BP124" s="117" t="str">
        <f t="shared" si="145"/>
        <v/>
      </c>
      <c r="BQ124" s="117" t="str">
        <f t="shared" si="145"/>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46">IF($V$94="","",BA$123*(1-$AY$124))</f>
        <v/>
      </c>
      <c r="BB125" s="120" t="str">
        <f t="shared" si="146"/>
        <v/>
      </c>
      <c r="BC125" s="120" t="str">
        <f t="shared" si="146"/>
        <v/>
      </c>
      <c r="BD125" s="120" t="str">
        <f t="shared" si="146"/>
        <v/>
      </c>
      <c r="BE125" s="120" t="str">
        <f t="shared" si="146"/>
        <v/>
      </c>
      <c r="BF125" s="120" t="str">
        <f t="shared" si="146"/>
        <v/>
      </c>
      <c r="BG125" s="120" t="str">
        <f t="shared" si="146"/>
        <v/>
      </c>
      <c r="BH125" s="120" t="str">
        <f t="shared" si="146"/>
        <v/>
      </c>
      <c r="BI125" s="120" t="str">
        <f t="shared" si="146"/>
        <v/>
      </c>
      <c r="BJ125" s="120" t="str">
        <f t="shared" si="146"/>
        <v/>
      </c>
      <c r="BK125" s="120" t="str">
        <f t="shared" si="146"/>
        <v/>
      </c>
      <c r="BL125" s="120" t="str">
        <f t="shared" si="146"/>
        <v/>
      </c>
      <c r="BM125" s="120" t="str">
        <f t="shared" si="146"/>
        <v/>
      </c>
      <c r="BN125" s="120" t="str">
        <f t="shared" si="146"/>
        <v/>
      </c>
      <c r="BO125" s="120" t="str">
        <f t="shared" si="146"/>
        <v/>
      </c>
      <c r="BP125" s="120" t="str">
        <f t="shared" si="146"/>
        <v/>
      </c>
      <c r="BQ125" s="120" t="str">
        <f t="shared" si="146"/>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47">IF($E$98="","",(71.498068+94.593053*LOG(F98,10)+41.912053*POWER(LOG(F98,10),2)+9.8247004*POWER(LOG(F98,10),3)+0.28175407*POWER(LOG(F98,10),4)-1.1878455*POWER(LOG(F98,10),5)-0.18014349*POWER(LOG(F98,10),6)+0.14710899*POWER(LOG(F98,10),7)-0.017046845*POWER(LOG(F98,10),8)))</f>
        <v/>
      </c>
      <c r="BB127" s="112" t="str">
        <f t="shared" si="147"/>
        <v/>
      </c>
      <c r="BC127" s="112" t="str">
        <f t="shared" si="147"/>
        <v/>
      </c>
      <c r="BD127" s="112" t="str">
        <f t="shared" si="147"/>
        <v/>
      </c>
      <c r="BE127" s="112" t="str">
        <f t="shared" si="147"/>
        <v/>
      </c>
      <c r="BF127" s="112" t="str">
        <f t="shared" si="147"/>
        <v/>
      </c>
      <c r="BG127" s="112" t="str">
        <f t="shared" si="147"/>
        <v/>
      </c>
      <c r="BH127" s="112" t="str">
        <f t="shared" si="147"/>
        <v/>
      </c>
      <c r="BI127" s="112" t="str">
        <f t="shared" si="147"/>
        <v/>
      </c>
      <c r="BJ127" s="112" t="str">
        <f t="shared" si="147"/>
        <v/>
      </c>
      <c r="BK127" s="112" t="str">
        <f t="shared" si="147"/>
        <v/>
      </c>
      <c r="BL127" s="112" t="str">
        <f t="shared" si="147"/>
        <v/>
      </c>
      <c r="BM127" s="112" t="str">
        <f t="shared" si="147"/>
        <v/>
      </c>
      <c r="BN127" s="112" t="str">
        <f t="shared" si="147"/>
        <v/>
      </c>
      <c r="BO127" s="112" t="str">
        <f t="shared" si="147"/>
        <v/>
      </c>
      <c r="BP127" s="112" t="str">
        <f t="shared" si="147"/>
        <v/>
      </c>
      <c r="BQ127" s="112" t="str">
        <f t="shared" si="147"/>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8">IF($E$98="","",((F98-E98)/(0.5*(F98+E98))))</f>
        <v/>
      </c>
      <c r="BB128" s="117" t="str">
        <f t="shared" si="148"/>
        <v/>
      </c>
      <c r="BC128" s="117" t="str">
        <f t="shared" si="148"/>
        <v/>
      </c>
      <c r="BD128" s="117" t="str">
        <f t="shared" si="148"/>
        <v/>
      </c>
      <c r="BE128" s="117" t="str">
        <f t="shared" si="148"/>
        <v/>
      </c>
      <c r="BF128" s="117" t="str">
        <f t="shared" si="148"/>
        <v/>
      </c>
      <c r="BG128" s="117" t="str">
        <f t="shared" si="148"/>
        <v/>
      </c>
      <c r="BH128" s="117" t="str">
        <f t="shared" si="148"/>
        <v/>
      </c>
      <c r="BI128" s="117" t="str">
        <f t="shared" si="148"/>
        <v/>
      </c>
      <c r="BJ128" s="117" t="str">
        <f t="shared" si="148"/>
        <v/>
      </c>
      <c r="BK128" s="117" t="str">
        <f t="shared" si="148"/>
        <v/>
      </c>
      <c r="BL128" s="117" t="str">
        <f t="shared" si="148"/>
        <v/>
      </c>
      <c r="BM128" s="117" t="str">
        <f t="shared" si="148"/>
        <v/>
      </c>
      <c r="BN128" s="117" t="str">
        <f t="shared" si="148"/>
        <v/>
      </c>
      <c r="BO128" s="117" t="str">
        <f t="shared" si="148"/>
        <v/>
      </c>
      <c r="BP128" s="117" t="str">
        <f t="shared" si="148"/>
        <v/>
      </c>
      <c r="BQ128" s="117" t="str">
        <f t="shared" si="148"/>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9">IF(BA$135="","",(ABS(BA$135-BA128)/BA$135)*100)</f>
        <v/>
      </c>
      <c r="BB129" s="120" t="str">
        <f t="shared" si="149"/>
        <v/>
      </c>
      <c r="BC129" s="120" t="str">
        <f t="shared" si="149"/>
        <v/>
      </c>
      <c r="BD129" s="120" t="str">
        <f t="shared" si="149"/>
        <v/>
      </c>
      <c r="BE129" s="120" t="str">
        <f t="shared" si="149"/>
        <v/>
      </c>
      <c r="BF129" s="120" t="str">
        <f t="shared" si="149"/>
        <v/>
      </c>
      <c r="BG129" s="120" t="str">
        <f t="shared" si="149"/>
        <v/>
      </c>
      <c r="BH129" s="120" t="str">
        <f t="shared" si="149"/>
        <v/>
      </c>
      <c r="BI129" s="120" t="str">
        <f t="shared" si="149"/>
        <v/>
      </c>
      <c r="BJ129" s="120" t="str">
        <f t="shared" si="149"/>
        <v/>
      </c>
      <c r="BK129" s="120" t="str">
        <f t="shared" si="149"/>
        <v/>
      </c>
      <c r="BL129" s="120" t="str">
        <f t="shared" si="149"/>
        <v/>
      </c>
      <c r="BM129" s="120" t="str">
        <f t="shared" si="149"/>
        <v/>
      </c>
      <c r="BN129" s="120" t="str">
        <f t="shared" si="149"/>
        <v/>
      </c>
      <c r="BO129" s="120" t="str">
        <f t="shared" si="149"/>
        <v/>
      </c>
      <c r="BP129" s="120" t="str">
        <f t="shared" si="149"/>
        <v/>
      </c>
      <c r="BQ129" s="120" t="str">
        <f t="shared" si="149"/>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50">IF($E$100="","",(71.498068+94.593053*LOG(E100,10)+41.912053*POWER(LOG(E100,10),2)+9.8247004*POWER(LOG(E100,10),3)+0.28175407*POWER(LOG(E100,10),4)-1.1878455*POWER(LOG(E100,10),5)-0.18014349*POWER(LOG(E100,10),6)+0.14710899*POWER(LOG(E100,10),7)-0.017046845*POWER(LOG(E100,10),8)))</f>
        <v/>
      </c>
      <c r="BA130" s="111" t="str">
        <f t="shared" si="150"/>
        <v/>
      </c>
      <c r="BB130" s="111" t="str">
        <f t="shared" si="150"/>
        <v/>
      </c>
      <c r="BC130" s="111" t="str">
        <f t="shared" si="150"/>
        <v/>
      </c>
      <c r="BD130" s="111" t="str">
        <f t="shared" si="150"/>
        <v/>
      </c>
      <c r="BE130" s="111" t="str">
        <f t="shared" si="150"/>
        <v/>
      </c>
      <c r="BF130" s="111" t="str">
        <f t="shared" si="150"/>
        <v/>
      </c>
      <c r="BG130" s="111" t="str">
        <f t="shared" si="150"/>
        <v/>
      </c>
      <c r="BH130" s="111" t="str">
        <f t="shared" si="150"/>
        <v/>
      </c>
      <c r="BI130" s="111" t="str">
        <f t="shared" si="150"/>
        <v/>
      </c>
      <c r="BJ130" s="111" t="str">
        <f t="shared" si="150"/>
        <v/>
      </c>
      <c r="BK130" s="111" t="str">
        <f t="shared" si="150"/>
        <v/>
      </c>
      <c r="BL130" s="111" t="str">
        <f t="shared" si="150"/>
        <v/>
      </c>
      <c r="BM130" s="111" t="str">
        <f t="shared" si="150"/>
        <v/>
      </c>
      <c r="BN130" s="111" t="str">
        <f t="shared" si="150"/>
        <v/>
      </c>
      <c r="BO130" s="111" t="str">
        <f t="shared" si="150"/>
        <v/>
      </c>
      <c r="BP130" s="111" t="str">
        <f t="shared" si="150"/>
        <v/>
      </c>
      <c r="BQ130" s="111" t="str">
        <f t="shared" si="150"/>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51">IF($E$100="","",((F100-E100)/(0.5*(F100+E100))))</f>
        <v/>
      </c>
      <c r="BB131" s="117" t="str">
        <f t="shared" si="151"/>
        <v/>
      </c>
      <c r="BC131" s="117" t="str">
        <f t="shared" si="151"/>
        <v/>
      </c>
      <c r="BD131" s="117" t="str">
        <f t="shared" si="151"/>
        <v/>
      </c>
      <c r="BE131" s="117" t="str">
        <f t="shared" si="151"/>
        <v/>
      </c>
      <c r="BF131" s="117" t="str">
        <f t="shared" si="151"/>
        <v/>
      </c>
      <c r="BG131" s="117" t="str">
        <f t="shared" si="151"/>
        <v/>
      </c>
      <c r="BH131" s="117" t="str">
        <f t="shared" si="151"/>
        <v/>
      </c>
      <c r="BI131" s="117" t="str">
        <f t="shared" si="151"/>
        <v/>
      </c>
      <c r="BJ131" s="117" t="str">
        <f t="shared" si="151"/>
        <v/>
      </c>
      <c r="BK131" s="117" t="str">
        <f t="shared" si="151"/>
        <v/>
      </c>
      <c r="BL131" s="117" t="str">
        <f t="shared" si="151"/>
        <v/>
      </c>
      <c r="BM131" s="117" t="str">
        <f t="shared" si="151"/>
        <v/>
      </c>
      <c r="BN131" s="117" t="str">
        <f t="shared" si="151"/>
        <v/>
      </c>
      <c r="BO131" s="117" t="str">
        <f t="shared" si="151"/>
        <v/>
      </c>
      <c r="BP131" s="117" t="str">
        <f t="shared" si="151"/>
        <v/>
      </c>
      <c r="BQ131" s="117" t="str">
        <f t="shared" si="151"/>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52">IF(BA$135="","",(ABS(BA$135-BA131)/BA$135)*100)</f>
        <v/>
      </c>
      <c r="BB132" s="120" t="str">
        <f t="shared" si="152"/>
        <v/>
      </c>
      <c r="BC132" s="120" t="str">
        <f t="shared" si="152"/>
        <v/>
      </c>
      <c r="BD132" s="120" t="str">
        <f t="shared" si="152"/>
        <v/>
      </c>
      <c r="BE132" s="120" t="str">
        <f t="shared" si="152"/>
        <v/>
      </c>
      <c r="BF132" s="120" t="str">
        <f t="shared" si="152"/>
        <v/>
      </c>
      <c r="BG132" s="120" t="str">
        <f t="shared" si="152"/>
        <v/>
      </c>
      <c r="BH132" s="120" t="str">
        <f t="shared" si="152"/>
        <v/>
      </c>
      <c r="BI132" s="120" t="str">
        <f t="shared" si="152"/>
        <v/>
      </c>
      <c r="BJ132" s="120" t="str">
        <f t="shared" si="152"/>
        <v/>
      </c>
      <c r="BK132" s="120" t="str">
        <f t="shared" si="152"/>
        <v/>
      </c>
      <c r="BL132" s="120" t="str">
        <f t="shared" si="152"/>
        <v/>
      </c>
      <c r="BM132" s="120" t="str">
        <f t="shared" si="152"/>
        <v/>
      </c>
      <c r="BN132" s="120" t="str">
        <f t="shared" si="152"/>
        <v/>
      </c>
      <c r="BO132" s="120" t="str">
        <f t="shared" si="152"/>
        <v/>
      </c>
      <c r="BP132" s="120" t="str">
        <f t="shared" si="152"/>
        <v/>
      </c>
      <c r="BQ132" s="120" t="str">
        <f t="shared" si="152"/>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53">IF($V$98="","",(10^((-1.3011877+(0.080242636*LN(BA134))+(0.13646699*(LN(BA134))^2)+(-0.025468404*(LN(BA134))^3)+(0.0013635334*(LN(BA134))^4))/(1+(-0.025840191*LN(BA134))+(-0.10320229*(LN(BA134))^2)+(0.02874562*(LN(BA134))^3)+(-0.0031978977*(LN(BA134))^4)+(0.00012992634*(LN(BA134))^5)))))</f>
        <v/>
      </c>
      <c r="BB133" s="124" t="str">
        <f t="shared" si="153"/>
        <v/>
      </c>
      <c r="BC133" s="124" t="str">
        <f t="shared" si="153"/>
        <v/>
      </c>
      <c r="BD133" s="124" t="str">
        <f t="shared" si="153"/>
        <v/>
      </c>
      <c r="BE133" s="124" t="str">
        <f t="shared" si="153"/>
        <v/>
      </c>
      <c r="BF133" s="124" t="str">
        <f t="shared" si="153"/>
        <v/>
      </c>
      <c r="BG133" s="124" t="str">
        <f t="shared" si="153"/>
        <v/>
      </c>
      <c r="BH133" s="124" t="str">
        <f t="shared" si="153"/>
        <v/>
      </c>
      <c r="BI133" s="124" t="str">
        <f t="shared" si="153"/>
        <v/>
      </c>
      <c r="BJ133" s="124" t="str">
        <f t="shared" si="153"/>
        <v/>
      </c>
      <c r="BK133" s="124" t="str">
        <f t="shared" si="153"/>
        <v/>
      </c>
      <c r="BL133" s="124" t="str">
        <f t="shared" si="153"/>
        <v/>
      </c>
      <c r="BM133" s="124" t="str">
        <f t="shared" si="153"/>
        <v/>
      </c>
      <c r="BN133" s="124" t="str">
        <f t="shared" si="153"/>
        <v/>
      </c>
      <c r="BO133" s="124" t="str">
        <f t="shared" si="153"/>
        <v/>
      </c>
      <c r="BP133" s="124" t="str">
        <f t="shared" si="153"/>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54">IF($V$98="","",$BS$133*F61+$BS$134)</f>
        <v/>
      </c>
      <c r="BB134" s="117" t="str">
        <f t="shared" si="154"/>
        <v/>
      </c>
      <c r="BC134" s="117" t="str">
        <f t="shared" si="154"/>
        <v/>
      </c>
      <c r="BD134" s="117" t="str">
        <f t="shared" si="154"/>
        <v/>
      </c>
      <c r="BE134" s="117" t="str">
        <f t="shared" si="154"/>
        <v/>
      </c>
      <c r="BF134" s="117" t="str">
        <f t="shared" si="154"/>
        <v/>
      </c>
      <c r="BG134" s="117" t="str">
        <f t="shared" si="154"/>
        <v/>
      </c>
      <c r="BH134" s="117" t="str">
        <f t="shared" si="154"/>
        <v/>
      </c>
      <c r="BI134" s="117" t="str">
        <f t="shared" si="154"/>
        <v/>
      </c>
      <c r="BJ134" s="117" t="str">
        <f t="shared" si="154"/>
        <v/>
      </c>
      <c r="BK134" s="117" t="str">
        <f t="shared" si="154"/>
        <v/>
      </c>
      <c r="BL134" s="117" t="str">
        <f t="shared" si="154"/>
        <v/>
      </c>
      <c r="BM134" s="117" t="str">
        <f t="shared" si="154"/>
        <v/>
      </c>
      <c r="BN134" s="117" t="str">
        <f t="shared" si="154"/>
        <v/>
      </c>
      <c r="BO134" s="117" t="str">
        <f t="shared" si="154"/>
        <v/>
      </c>
      <c r="BP134" s="117" t="str">
        <f t="shared" si="154"/>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55">IF($V$98="","",((BA133-AZ133)/(0.5*(BA133+AZ133))))</f>
        <v/>
      </c>
      <c r="BB135" s="117" t="str">
        <f t="shared" si="155"/>
        <v/>
      </c>
      <c r="BC135" s="117" t="str">
        <f t="shared" si="155"/>
        <v/>
      </c>
      <c r="BD135" s="117" t="str">
        <f t="shared" si="155"/>
        <v/>
      </c>
      <c r="BE135" s="117" t="str">
        <f t="shared" si="155"/>
        <v/>
      </c>
      <c r="BF135" s="117" t="str">
        <f t="shared" si="155"/>
        <v/>
      </c>
      <c r="BG135" s="117" t="str">
        <f t="shared" si="155"/>
        <v/>
      </c>
      <c r="BH135" s="117" t="str">
        <f t="shared" si="155"/>
        <v/>
      </c>
      <c r="BI135" s="117" t="str">
        <f t="shared" si="155"/>
        <v/>
      </c>
      <c r="BJ135" s="117" t="str">
        <f t="shared" si="155"/>
        <v/>
      </c>
      <c r="BK135" s="117" t="str">
        <f t="shared" si="155"/>
        <v/>
      </c>
      <c r="BL135" s="117" t="str">
        <f t="shared" si="155"/>
        <v/>
      </c>
      <c r="BM135" s="117" t="str">
        <f t="shared" si="155"/>
        <v/>
      </c>
      <c r="BN135" s="117" t="str">
        <f t="shared" si="155"/>
        <v/>
      </c>
      <c r="BO135" s="117" t="str">
        <f t="shared" si="155"/>
        <v/>
      </c>
      <c r="BP135" s="117" t="str">
        <f t="shared" si="155"/>
        <v/>
      </c>
      <c r="BQ135" s="117" t="str">
        <f t="shared" si="155"/>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56">IF($V$98="","",BA$135*(1+$AY$136))</f>
        <v/>
      </c>
      <c r="BB136" s="117" t="str">
        <f t="shared" si="156"/>
        <v/>
      </c>
      <c r="BC136" s="117" t="str">
        <f t="shared" si="156"/>
        <v/>
      </c>
      <c r="BD136" s="117" t="str">
        <f t="shared" si="156"/>
        <v/>
      </c>
      <c r="BE136" s="117" t="str">
        <f t="shared" si="156"/>
        <v/>
      </c>
      <c r="BF136" s="117" t="str">
        <f t="shared" si="156"/>
        <v/>
      </c>
      <c r="BG136" s="117" t="str">
        <f t="shared" si="156"/>
        <v/>
      </c>
      <c r="BH136" s="117" t="str">
        <f t="shared" si="156"/>
        <v/>
      </c>
      <c r="BI136" s="117" t="str">
        <f t="shared" si="156"/>
        <v/>
      </c>
      <c r="BJ136" s="117" t="str">
        <f t="shared" si="156"/>
        <v/>
      </c>
      <c r="BK136" s="117" t="str">
        <f t="shared" si="156"/>
        <v/>
      </c>
      <c r="BL136" s="117" t="str">
        <f t="shared" si="156"/>
        <v/>
      </c>
      <c r="BM136" s="117" t="str">
        <f t="shared" si="156"/>
        <v/>
      </c>
      <c r="BN136" s="117" t="str">
        <f t="shared" si="156"/>
        <v/>
      </c>
      <c r="BO136" s="117" t="str">
        <f t="shared" si="156"/>
        <v/>
      </c>
      <c r="BP136" s="117" t="str">
        <f t="shared" si="156"/>
        <v/>
      </c>
      <c r="BQ136" s="117" t="str">
        <f t="shared" si="156"/>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57">IF($V$98="","",BA$135*(1-$AY$136))</f>
        <v/>
      </c>
      <c r="BB137" s="120" t="str">
        <f t="shared" si="157"/>
        <v/>
      </c>
      <c r="BC137" s="120" t="str">
        <f t="shared" si="157"/>
        <v/>
      </c>
      <c r="BD137" s="120" t="str">
        <f t="shared" si="157"/>
        <v/>
      </c>
      <c r="BE137" s="120" t="str">
        <f t="shared" si="157"/>
        <v/>
      </c>
      <c r="BF137" s="120" t="str">
        <f t="shared" si="157"/>
        <v/>
      </c>
      <c r="BG137" s="120" t="str">
        <f t="shared" si="157"/>
        <v/>
      </c>
      <c r="BH137" s="120" t="str">
        <f t="shared" si="157"/>
        <v/>
      </c>
      <c r="BI137" s="120" t="str">
        <f t="shared" si="157"/>
        <v/>
      </c>
      <c r="BJ137" s="120" t="str">
        <f t="shared" si="157"/>
        <v/>
      </c>
      <c r="BK137" s="120" t="str">
        <f t="shared" si="157"/>
        <v/>
      </c>
      <c r="BL137" s="120" t="str">
        <f t="shared" si="157"/>
        <v/>
      </c>
      <c r="BM137" s="120" t="str">
        <f t="shared" si="157"/>
        <v/>
      </c>
      <c r="BN137" s="120" t="str">
        <f t="shared" si="157"/>
        <v/>
      </c>
      <c r="BO137" s="120" t="str">
        <f t="shared" si="157"/>
        <v/>
      </c>
      <c r="BP137" s="120" t="str">
        <f t="shared" si="157"/>
        <v/>
      </c>
      <c r="BQ137" s="120" t="str">
        <f t="shared" si="157"/>
        <v/>
      </c>
    </row>
    <row r="138" spans="9:71" s="187" customForma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s="187" customFormat="1">
      <c r="I183" s="322"/>
      <c r="J183" s="322"/>
      <c r="K183" s="82"/>
      <c r="L183" s="82"/>
      <c r="M183" s="82"/>
      <c r="N183" s="82"/>
      <c r="O183" s="82"/>
      <c r="P183" s="82"/>
      <c r="Q183" s="82"/>
      <c r="R183" s="82"/>
      <c r="S183" s="82"/>
      <c r="T183" s="82"/>
      <c r="U183" s="82"/>
      <c r="V183" s="82"/>
      <c r="W183" s="82"/>
      <c r="X183" s="82"/>
      <c r="Y183" s="82"/>
      <c r="Z183" s="82"/>
      <c r="AA183" s="82"/>
      <c r="AB183" s="82"/>
      <c r="AC183" s="82"/>
      <c r="AD183" s="82"/>
    </row>
    <row r="184" spans="9:30" s="187" customFormat="1">
      <c r="I184" s="322"/>
      <c r="J184" s="322"/>
      <c r="K184" s="82"/>
      <c r="L184" s="82"/>
      <c r="M184" s="82"/>
      <c r="N184" s="82"/>
      <c r="O184" s="82"/>
      <c r="P184" s="82"/>
      <c r="Q184" s="82"/>
      <c r="R184" s="82"/>
      <c r="S184" s="82"/>
      <c r="T184" s="82"/>
      <c r="U184" s="82"/>
      <c r="V184" s="82"/>
      <c r="W184" s="82"/>
      <c r="X184" s="82"/>
      <c r="Y184" s="82"/>
      <c r="Z184" s="82"/>
      <c r="AA184" s="82"/>
      <c r="AB184" s="82"/>
      <c r="AC184" s="82"/>
      <c r="AD184" s="82"/>
    </row>
    <row r="185" spans="9:30" s="187" customFormat="1">
      <c r="I185" s="322"/>
      <c r="J185" s="322"/>
      <c r="K185" s="82"/>
      <c r="L185" s="82"/>
      <c r="M185" s="82"/>
      <c r="N185" s="82"/>
      <c r="O185" s="82"/>
      <c r="P185" s="82"/>
      <c r="Q185" s="82"/>
      <c r="R185" s="82"/>
      <c r="S185" s="82"/>
      <c r="T185" s="82"/>
      <c r="U185" s="82"/>
      <c r="V185" s="82"/>
      <c r="W185" s="82"/>
      <c r="X185" s="82"/>
      <c r="Y185" s="82"/>
      <c r="Z185" s="82"/>
      <c r="AA185" s="82"/>
      <c r="AB185" s="82"/>
      <c r="AC185" s="82"/>
      <c r="AD185" s="82"/>
    </row>
    <row r="186" spans="9:30" s="187" customFormat="1">
      <c r="I186" s="322"/>
      <c r="J186" s="322"/>
      <c r="K186" s="82"/>
      <c r="L186" s="82"/>
      <c r="M186" s="82"/>
      <c r="N186" s="82"/>
      <c r="O186" s="82"/>
      <c r="P186" s="82"/>
      <c r="Q186" s="82"/>
      <c r="R186" s="82"/>
      <c r="S186" s="82"/>
      <c r="T186" s="82"/>
      <c r="U186" s="82"/>
      <c r="V186" s="82"/>
      <c r="W186" s="82"/>
      <c r="X186" s="82"/>
      <c r="Y186" s="82"/>
      <c r="Z186" s="82"/>
      <c r="AA186" s="82"/>
      <c r="AB186" s="82"/>
      <c r="AC186" s="82"/>
      <c r="AD186" s="82"/>
    </row>
    <row r="187" spans="9:30" s="187" customFormat="1">
      <c r="I187" s="322"/>
      <c r="J187" s="322"/>
      <c r="K187" s="82"/>
      <c r="L187" s="82"/>
      <c r="M187" s="82"/>
      <c r="N187" s="82"/>
      <c r="O187" s="82"/>
      <c r="P187" s="82"/>
      <c r="Q187" s="82"/>
      <c r="R187" s="82"/>
      <c r="S187" s="82"/>
      <c r="T187" s="82"/>
      <c r="U187" s="82"/>
      <c r="V187" s="82"/>
      <c r="W187" s="82"/>
      <c r="X187" s="82"/>
      <c r="Y187" s="82"/>
      <c r="Z187" s="82"/>
      <c r="AA187" s="82"/>
      <c r="AB187" s="82"/>
      <c r="AC187" s="82"/>
      <c r="AD187" s="82"/>
    </row>
    <row r="188" spans="9:30" s="187" customFormat="1">
      <c r="I188" s="322"/>
      <c r="J188" s="322"/>
      <c r="K188" s="82"/>
      <c r="L188" s="82"/>
      <c r="M188" s="82"/>
      <c r="N188" s="82"/>
      <c r="O188" s="82"/>
      <c r="P188" s="82"/>
      <c r="Q188" s="82"/>
      <c r="R188" s="82"/>
      <c r="S188" s="82"/>
      <c r="T188" s="82"/>
      <c r="U188" s="82"/>
      <c r="V188" s="82"/>
      <c r="W188" s="82"/>
      <c r="X188" s="82"/>
      <c r="Y188" s="82"/>
      <c r="Z188" s="82"/>
      <c r="AA188" s="82"/>
      <c r="AB188" s="82"/>
      <c r="AC188" s="82"/>
      <c r="AD188" s="82"/>
    </row>
    <row r="189" spans="9:30" s="187" customFormat="1">
      <c r="I189" s="322"/>
      <c r="J189" s="322"/>
      <c r="K189" s="82"/>
      <c r="L189" s="82"/>
      <c r="M189" s="82"/>
      <c r="N189" s="82"/>
      <c r="O189" s="82"/>
      <c r="P189" s="82"/>
      <c r="Q189" s="82"/>
      <c r="R189" s="82"/>
      <c r="S189" s="82"/>
      <c r="T189" s="82"/>
      <c r="U189" s="82"/>
      <c r="V189" s="82"/>
      <c r="W189" s="82"/>
      <c r="X189" s="82"/>
      <c r="Y189" s="82"/>
      <c r="Z189" s="82"/>
      <c r="AA189" s="82"/>
      <c r="AB189" s="82"/>
      <c r="AC189" s="82"/>
      <c r="AD189" s="82"/>
    </row>
    <row r="190" spans="9:30" s="187" customFormat="1">
      <c r="I190" s="322"/>
      <c r="J190" s="322"/>
      <c r="K190" s="82"/>
      <c r="L190" s="82"/>
      <c r="M190" s="82"/>
      <c r="N190" s="82"/>
      <c r="O190" s="82"/>
      <c r="P190" s="82"/>
      <c r="Q190" s="82"/>
      <c r="R190" s="82"/>
      <c r="S190" s="82"/>
      <c r="T190" s="82"/>
      <c r="U190" s="82"/>
      <c r="V190" s="82"/>
      <c r="W190" s="82"/>
      <c r="X190" s="82"/>
      <c r="Y190" s="82"/>
      <c r="Z190" s="82"/>
      <c r="AA190" s="82"/>
      <c r="AB190" s="82"/>
      <c r="AC190" s="82"/>
      <c r="AD190" s="82"/>
    </row>
    <row r="191" spans="9:30" s="187" customFormat="1">
      <c r="I191" s="322"/>
      <c r="J191" s="322"/>
      <c r="K191" s="82"/>
      <c r="L191" s="82"/>
      <c r="M191" s="82"/>
      <c r="N191" s="82"/>
      <c r="O191" s="82"/>
      <c r="P191" s="82"/>
      <c r="Q191" s="82"/>
      <c r="R191" s="82"/>
      <c r="S191" s="82"/>
      <c r="T191" s="82"/>
      <c r="U191" s="82"/>
      <c r="V191" s="82"/>
      <c r="W191" s="82"/>
      <c r="X191" s="82"/>
      <c r="Y191" s="82"/>
      <c r="Z191" s="82"/>
      <c r="AA191" s="82"/>
      <c r="AB191" s="82"/>
      <c r="AC191" s="82"/>
      <c r="AD191" s="82"/>
    </row>
    <row r="192" spans="9:30" s="187" customFormat="1">
      <c r="I192" s="322"/>
      <c r="J192" s="322"/>
      <c r="K192" s="82"/>
      <c r="L192" s="82"/>
      <c r="M192" s="82"/>
      <c r="N192" s="82"/>
      <c r="O192" s="82"/>
      <c r="P192" s="82"/>
      <c r="Q192" s="82"/>
      <c r="R192" s="82"/>
      <c r="S192" s="82"/>
      <c r="T192" s="82"/>
      <c r="U192" s="82"/>
      <c r="V192" s="82"/>
      <c r="W192" s="82"/>
      <c r="X192" s="82"/>
      <c r="Y192" s="82"/>
      <c r="Z192" s="82"/>
      <c r="AA192" s="82"/>
      <c r="AB192" s="82"/>
      <c r="AC192" s="82"/>
      <c r="AD192" s="82"/>
    </row>
    <row r="193" spans="9:60" s="187" customFormat="1">
      <c r="I193" s="322"/>
      <c r="J193" s="322"/>
      <c r="K193" s="82"/>
      <c r="L193" s="82"/>
      <c r="M193" s="82"/>
      <c r="N193" s="82"/>
      <c r="O193" s="82"/>
      <c r="P193" s="82"/>
      <c r="Q193" s="82"/>
      <c r="R193" s="82"/>
      <c r="S193" s="82"/>
      <c r="T193" s="82"/>
      <c r="U193" s="82"/>
      <c r="V193" s="82"/>
      <c r="W193" s="82"/>
      <c r="X193" s="82"/>
      <c r="Y193" s="82"/>
      <c r="Z193" s="82"/>
      <c r="AA193" s="82"/>
      <c r="AB193" s="82"/>
      <c r="AC193" s="82"/>
      <c r="AD193" s="82"/>
    </row>
    <row r="194" spans="9:60" s="187" customFormat="1">
      <c r="I194" s="322"/>
      <c r="J194" s="322"/>
      <c r="K194" s="82"/>
      <c r="L194" s="82"/>
      <c r="M194" s="82"/>
      <c r="N194" s="82"/>
      <c r="O194" s="82"/>
      <c r="P194" s="82"/>
      <c r="Q194" s="82"/>
      <c r="R194" s="82"/>
      <c r="S194" s="82"/>
      <c r="T194" s="82"/>
      <c r="U194" s="82"/>
      <c r="V194" s="82"/>
      <c r="W194" s="82"/>
      <c r="X194" s="82"/>
      <c r="Y194" s="82"/>
      <c r="Z194" s="82"/>
      <c r="AA194" s="82"/>
      <c r="AB194" s="82"/>
      <c r="AC194" s="82"/>
      <c r="AD194" s="82"/>
    </row>
    <row r="195" spans="9:60" s="187" customFormat="1">
      <c r="I195" s="322"/>
      <c r="J195" s="322"/>
      <c r="K195" s="82"/>
      <c r="L195" s="82"/>
      <c r="M195" s="82"/>
      <c r="N195" s="82"/>
      <c r="O195" s="82"/>
      <c r="P195" s="82"/>
      <c r="Q195" s="82"/>
      <c r="R195" s="82"/>
      <c r="S195" s="82"/>
      <c r="T195" s="82"/>
      <c r="U195" s="82"/>
      <c r="V195" s="82"/>
      <c r="W195" s="82"/>
      <c r="X195" s="82"/>
      <c r="Y195" s="82"/>
      <c r="Z195" s="82"/>
      <c r="AA195" s="82"/>
      <c r="AB195" s="82"/>
      <c r="AC195" s="82"/>
      <c r="AD195" s="82"/>
    </row>
    <row r="196" spans="9:60" s="187" customFormat="1">
      <c r="I196" s="322"/>
      <c r="J196" s="322"/>
      <c r="K196" s="82"/>
      <c r="L196" s="82"/>
      <c r="M196" s="82"/>
      <c r="N196" s="82"/>
      <c r="O196" s="82"/>
      <c r="P196" s="82"/>
      <c r="Q196" s="82"/>
      <c r="R196" s="82"/>
      <c r="S196" s="82"/>
      <c r="T196" s="82"/>
      <c r="U196" s="82"/>
      <c r="V196" s="82"/>
      <c r="W196" s="82"/>
      <c r="X196" s="82"/>
      <c r="Y196" s="82"/>
      <c r="Z196" s="82"/>
      <c r="AA196" s="82"/>
      <c r="AB196" s="82"/>
      <c r="AC196" s="82"/>
      <c r="AD196" s="82"/>
      <c r="AV196" s="194"/>
      <c r="AW196" s="194"/>
      <c r="AX196" s="194"/>
      <c r="AY196" s="194"/>
      <c r="AZ196" s="194"/>
      <c r="BA196" s="194"/>
      <c r="BB196" s="194"/>
      <c r="BC196" s="194"/>
      <c r="BD196" s="194"/>
      <c r="BE196" s="194"/>
      <c r="BF196" s="194"/>
      <c r="BG196" s="194"/>
      <c r="BH196" s="194"/>
    </row>
    <row r="197" spans="9:60" s="187" customFormat="1">
      <c r="I197" s="322"/>
      <c r="J197" s="322"/>
      <c r="K197" s="82"/>
      <c r="L197" s="82"/>
      <c r="M197" s="82"/>
      <c r="N197" s="82"/>
      <c r="O197" s="82"/>
      <c r="P197" s="82"/>
      <c r="Q197" s="82"/>
      <c r="R197" s="82"/>
      <c r="S197" s="82"/>
      <c r="T197" s="82"/>
      <c r="U197" s="82"/>
      <c r="V197" s="82"/>
      <c r="W197" s="82"/>
      <c r="X197" s="82"/>
      <c r="Y197" s="82"/>
      <c r="Z197" s="82"/>
      <c r="AA197" s="82"/>
      <c r="AB197" s="82"/>
      <c r="AC197" s="82"/>
      <c r="AD197" s="82"/>
    </row>
    <row r="198" spans="9:60" s="187" customFormat="1">
      <c r="I198" s="322"/>
      <c r="J198" s="322"/>
      <c r="K198" s="82"/>
      <c r="L198" s="82"/>
      <c r="M198" s="82"/>
      <c r="N198" s="82"/>
      <c r="O198" s="82"/>
      <c r="P198" s="82"/>
      <c r="Q198" s="82"/>
      <c r="R198" s="82"/>
      <c r="S198" s="82"/>
      <c r="T198" s="82"/>
      <c r="U198" s="82"/>
      <c r="V198" s="82"/>
      <c r="W198" s="82"/>
      <c r="X198" s="82"/>
      <c r="Y198" s="82"/>
      <c r="Z198" s="82"/>
      <c r="AA198" s="82"/>
      <c r="AB198" s="82"/>
      <c r="AC198" s="82"/>
      <c r="AD198" s="82"/>
    </row>
    <row r="199" spans="9:60" s="187" customFormat="1">
      <c r="I199" s="322"/>
      <c r="J199" s="322"/>
      <c r="K199" s="82"/>
      <c r="L199" s="82"/>
      <c r="M199" s="82"/>
      <c r="N199" s="82"/>
      <c r="O199" s="82"/>
      <c r="P199" s="82"/>
      <c r="Q199" s="82"/>
      <c r="R199" s="82"/>
      <c r="S199" s="82"/>
      <c r="T199" s="82"/>
      <c r="U199" s="82"/>
      <c r="V199" s="82"/>
      <c r="W199" s="82"/>
      <c r="X199" s="82"/>
      <c r="Y199" s="82"/>
      <c r="Z199" s="82"/>
      <c r="AA199" s="82"/>
      <c r="AB199" s="82"/>
      <c r="AC199" s="82"/>
      <c r="AD199" s="82"/>
    </row>
    <row r="200" spans="9:60" s="187" customFormat="1">
      <c r="I200" s="322"/>
      <c r="J200" s="322"/>
      <c r="K200" s="82"/>
      <c r="L200" s="82"/>
      <c r="M200" s="82"/>
      <c r="N200" s="82"/>
      <c r="O200" s="82"/>
      <c r="P200" s="82"/>
      <c r="Q200" s="82"/>
      <c r="R200" s="82"/>
      <c r="S200" s="82"/>
      <c r="T200" s="82"/>
      <c r="U200" s="82"/>
      <c r="V200" s="82"/>
      <c r="W200" s="82"/>
      <c r="X200" s="82"/>
      <c r="Y200" s="82"/>
      <c r="Z200" s="82"/>
      <c r="AA200" s="82"/>
      <c r="AB200" s="82"/>
      <c r="AC200" s="82"/>
      <c r="AD200" s="82"/>
      <c r="AV200" s="82"/>
      <c r="AW200" s="82"/>
      <c r="AX200" s="82"/>
      <c r="AY200" s="82"/>
      <c r="AZ200" s="82"/>
      <c r="BA200" s="82"/>
      <c r="BB200" s="82"/>
      <c r="BC200" s="82"/>
      <c r="BD200" s="82"/>
    </row>
    <row r="201" spans="9:60" s="187" customFormat="1">
      <c r="I201" s="322"/>
      <c r="J201" s="322"/>
      <c r="K201" s="82"/>
      <c r="L201" s="82"/>
      <c r="M201" s="82"/>
      <c r="N201" s="82"/>
      <c r="O201" s="82"/>
      <c r="P201" s="82"/>
      <c r="Q201" s="82"/>
      <c r="R201" s="82"/>
      <c r="S201" s="82"/>
      <c r="T201" s="82"/>
      <c r="U201" s="82"/>
      <c r="V201" s="82"/>
      <c r="W201" s="82"/>
      <c r="X201" s="82"/>
      <c r="Y201" s="82"/>
      <c r="Z201" s="82"/>
      <c r="AA201" s="82"/>
      <c r="AB201" s="82"/>
      <c r="AC201" s="82"/>
      <c r="AD201" s="82"/>
      <c r="BA201" s="82"/>
      <c r="BB201" s="82"/>
      <c r="BC201" s="82"/>
      <c r="BD201" s="82"/>
      <c r="BE201" s="82"/>
      <c r="BF201" s="82"/>
    </row>
    <row r="202" spans="9:60" s="187" customFormat="1">
      <c r="I202" s="322"/>
      <c r="J202" s="322"/>
      <c r="K202" s="82"/>
      <c r="L202" s="82"/>
      <c r="M202" s="82"/>
      <c r="N202" s="82"/>
      <c r="O202" s="82"/>
      <c r="P202" s="82"/>
      <c r="Q202" s="82"/>
      <c r="R202" s="82"/>
      <c r="S202" s="82"/>
      <c r="T202" s="82"/>
      <c r="U202" s="82"/>
      <c r="V202" s="82"/>
      <c r="W202" s="82"/>
      <c r="X202" s="82"/>
      <c r="Y202" s="82"/>
      <c r="Z202" s="82"/>
      <c r="AA202" s="82"/>
      <c r="AB202" s="82"/>
      <c r="AC202" s="82"/>
      <c r="AD202" s="82"/>
    </row>
    <row r="203" spans="9:60" s="187" customFormat="1">
      <c r="I203" s="322"/>
      <c r="J203" s="322"/>
      <c r="K203" s="82"/>
      <c r="L203" s="82"/>
      <c r="M203" s="82"/>
      <c r="N203" s="82"/>
      <c r="O203" s="82"/>
      <c r="P203" s="82"/>
      <c r="Q203" s="82"/>
      <c r="R203" s="82"/>
      <c r="S203" s="82"/>
      <c r="T203" s="82"/>
      <c r="U203" s="82"/>
      <c r="V203" s="82"/>
      <c r="W203" s="82"/>
      <c r="X203" s="82"/>
      <c r="Y203" s="82"/>
      <c r="Z203" s="82"/>
      <c r="AA203" s="82"/>
      <c r="AB203" s="82"/>
      <c r="AC203" s="82"/>
      <c r="AD203" s="82"/>
    </row>
    <row r="204" spans="9:60" s="187" customFormat="1">
      <c r="I204" s="322"/>
      <c r="J204" s="322"/>
      <c r="K204" s="82"/>
      <c r="L204" s="82"/>
      <c r="M204" s="82"/>
      <c r="N204" s="82"/>
      <c r="O204" s="82"/>
      <c r="P204" s="82"/>
      <c r="Q204" s="82"/>
      <c r="R204" s="82"/>
      <c r="S204" s="82"/>
      <c r="T204" s="82"/>
      <c r="U204" s="82"/>
      <c r="V204" s="82"/>
      <c r="W204" s="82"/>
      <c r="X204" s="82"/>
      <c r="Y204" s="82"/>
      <c r="Z204" s="82"/>
      <c r="AA204" s="82"/>
      <c r="AB204" s="82"/>
      <c r="AC204" s="82"/>
      <c r="AD204" s="82"/>
    </row>
    <row r="205" spans="9:60" s="187" customFormat="1">
      <c r="I205" s="322"/>
      <c r="J205" s="322"/>
      <c r="K205" s="82"/>
      <c r="L205" s="82"/>
      <c r="M205" s="82"/>
      <c r="N205" s="82"/>
      <c r="O205" s="82"/>
      <c r="P205" s="82"/>
      <c r="Q205" s="82"/>
      <c r="R205" s="82"/>
      <c r="S205" s="82"/>
      <c r="T205" s="82"/>
      <c r="U205" s="82"/>
      <c r="V205" s="82"/>
      <c r="W205" s="82"/>
      <c r="X205" s="82"/>
      <c r="Y205" s="82"/>
      <c r="Z205" s="82"/>
      <c r="AA205" s="82"/>
      <c r="AB205" s="82"/>
      <c r="AC205" s="82"/>
      <c r="AD205" s="82"/>
    </row>
    <row r="206" spans="9:60" s="187" customFormat="1">
      <c r="I206" s="322"/>
      <c r="J206" s="322"/>
      <c r="K206" s="82"/>
      <c r="L206" s="82"/>
      <c r="M206" s="82"/>
      <c r="N206" s="82"/>
      <c r="O206" s="82"/>
      <c r="P206" s="82"/>
      <c r="Q206" s="82"/>
      <c r="R206" s="82"/>
      <c r="S206" s="82"/>
      <c r="T206" s="82"/>
      <c r="U206" s="82"/>
      <c r="V206" s="82"/>
      <c r="W206" s="82"/>
      <c r="X206" s="82"/>
      <c r="Y206" s="82"/>
      <c r="Z206" s="82"/>
      <c r="AA206" s="82"/>
      <c r="AB206" s="82"/>
      <c r="AC206" s="82"/>
      <c r="AD206" s="82"/>
    </row>
    <row r="207" spans="9:60" s="187" customFormat="1">
      <c r="I207" s="322"/>
      <c r="J207" s="322"/>
      <c r="K207" s="82"/>
      <c r="L207" s="82"/>
      <c r="M207" s="82"/>
      <c r="N207" s="82"/>
      <c r="O207" s="82"/>
      <c r="P207" s="82"/>
      <c r="Q207" s="82"/>
      <c r="R207" s="82"/>
      <c r="S207" s="82"/>
      <c r="T207" s="82"/>
      <c r="U207" s="82"/>
      <c r="V207" s="82"/>
      <c r="W207" s="82"/>
      <c r="X207" s="82"/>
      <c r="Y207" s="82"/>
      <c r="Z207" s="82"/>
      <c r="AA207" s="82"/>
      <c r="AB207" s="82"/>
      <c r="AC207" s="82"/>
      <c r="AD207" s="82"/>
    </row>
    <row r="208" spans="9:60" s="187" customFormat="1">
      <c r="I208" s="322"/>
      <c r="J208" s="322"/>
      <c r="K208" s="82"/>
      <c r="L208" s="82"/>
      <c r="M208" s="82"/>
      <c r="N208" s="82"/>
      <c r="O208" s="82"/>
      <c r="P208" s="82"/>
      <c r="Q208" s="82"/>
      <c r="R208" s="82"/>
      <c r="S208" s="82"/>
      <c r="T208" s="82"/>
      <c r="U208" s="82"/>
      <c r="V208" s="82"/>
      <c r="W208" s="82"/>
      <c r="X208" s="82"/>
      <c r="Y208" s="82"/>
      <c r="Z208" s="82"/>
      <c r="AA208" s="82"/>
      <c r="AB208" s="82"/>
      <c r="AC208" s="82"/>
      <c r="AD208" s="82"/>
    </row>
    <row r="209" spans="9:30" s="187" customFormat="1">
      <c r="I209" s="322"/>
      <c r="J209" s="322"/>
      <c r="K209" s="82"/>
      <c r="L209" s="82"/>
      <c r="M209" s="82"/>
      <c r="N209" s="82"/>
      <c r="O209" s="82"/>
      <c r="P209" s="82"/>
      <c r="Q209" s="82"/>
      <c r="R209" s="82"/>
      <c r="S209" s="82"/>
      <c r="T209" s="82"/>
      <c r="U209" s="82"/>
      <c r="V209" s="82"/>
      <c r="W209" s="82"/>
      <c r="X209" s="82"/>
      <c r="Y209" s="82"/>
      <c r="Z209" s="82"/>
      <c r="AA209" s="82"/>
      <c r="AB209" s="82"/>
      <c r="AC209" s="82"/>
      <c r="AD209" s="82"/>
    </row>
    <row r="210" spans="9:30" s="187" customFormat="1">
      <c r="I210" s="322"/>
      <c r="J210" s="322"/>
      <c r="K210" s="82"/>
      <c r="L210" s="82"/>
      <c r="M210" s="82"/>
      <c r="N210" s="82"/>
      <c r="O210" s="82"/>
      <c r="P210" s="82"/>
      <c r="Q210" s="82"/>
      <c r="R210" s="82"/>
      <c r="S210" s="82"/>
      <c r="T210" s="82"/>
      <c r="U210" s="82"/>
      <c r="V210" s="82"/>
      <c r="W210" s="82"/>
      <c r="X210" s="82"/>
      <c r="Y210" s="82"/>
      <c r="Z210" s="82"/>
      <c r="AA210" s="82"/>
      <c r="AB210" s="82"/>
      <c r="AC210" s="82"/>
      <c r="AD210" s="82"/>
    </row>
    <row r="211" spans="9:30" s="187" customFormat="1">
      <c r="I211" s="322"/>
      <c r="J211" s="322"/>
      <c r="K211" s="82"/>
      <c r="L211" s="82"/>
      <c r="M211" s="82"/>
      <c r="N211" s="82"/>
      <c r="O211" s="82"/>
      <c r="P211" s="82"/>
      <c r="Q211" s="82"/>
      <c r="R211" s="82"/>
      <c r="S211" s="82"/>
      <c r="T211" s="82"/>
      <c r="U211" s="82"/>
      <c r="V211" s="82"/>
      <c r="W211" s="82"/>
      <c r="X211" s="82"/>
      <c r="Y211" s="82"/>
      <c r="Z211" s="82"/>
      <c r="AA211" s="82"/>
      <c r="AB211" s="82"/>
      <c r="AC211" s="82"/>
      <c r="AD211" s="82"/>
    </row>
    <row r="212" spans="9:30" s="187" customFormat="1">
      <c r="I212" s="322"/>
      <c r="J212" s="322"/>
      <c r="K212" s="82"/>
      <c r="L212" s="82"/>
      <c r="M212" s="82"/>
      <c r="N212" s="82"/>
      <c r="O212" s="82"/>
      <c r="P212" s="82"/>
      <c r="Q212" s="82"/>
      <c r="R212" s="82"/>
      <c r="S212" s="82"/>
      <c r="T212" s="82"/>
      <c r="U212" s="82"/>
      <c r="V212" s="82"/>
      <c r="W212" s="82"/>
      <c r="X212" s="82"/>
      <c r="Y212" s="82"/>
      <c r="Z212" s="82"/>
      <c r="AA212" s="82"/>
      <c r="AB212" s="82"/>
      <c r="AC212" s="82"/>
      <c r="AD212" s="82"/>
    </row>
    <row r="213" spans="9:30" s="187" customFormat="1">
      <c r="I213" s="322"/>
      <c r="J213" s="322"/>
      <c r="K213" s="82"/>
      <c r="L213" s="82"/>
      <c r="M213" s="82"/>
      <c r="N213" s="82"/>
      <c r="O213" s="82"/>
      <c r="P213" s="82"/>
      <c r="Q213" s="82"/>
      <c r="R213" s="82"/>
      <c r="S213" s="82"/>
      <c r="T213" s="82"/>
      <c r="U213" s="82"/>
      <c r="V213" s="82"/>
      <c r="W213" s="82"/>
      <c r="X213" s="82"/>
      <c r="Y213" s="82"/>
      <c r="Z213" s="82"/>
      <c r="AA213" s="82"/>
      <c r="AB213" s="82"/>
      <c r="AC213" s="82"/>
      <c r="AD213" s="82"/>
    </row>
    <row r="214" spans="9:30" s="187" customFormat="1">
      <c r="I214" s="322"/>
      <c r="J214" s="322"/>
      <c r="K214" s="82"/>
      <c r="L214" s="82"/>
      <c r="M214" s="82"/>
      <c r="N214" s="82"/>
      <c r="O214" s="82"/>
      <c r="P214" s="82"/>
      <c r="Q214" s="82"/>
      <c r="R214" s="82"/>
      <c r="S214" s="82"/>
      <c r="T214" s="82"/>
      <c r="U214" s="82"/>
      <c r="V214" s="82"/>
      <c r="W214" s="82"/>
      <c r="X214" s="82"/>
      <c r="Y214" s="82"/>
      <c r="Z214" s="82"/>
      <c r="AA214" s="82"/>
      <c r="AB214" s="82"/>
      <c r="AC214" s="82"/>
      <c r="AD214" s="82"/>
    </row>
    <row r="215" spans="9:30" s="187" customFormat="1">
      <c r="I215" s="322"/>
      <c r="J215" s="322"/>
      <c r="K215" s="82"/>
      <c r="L215" s="82"/>
      <c r="M215" s="82"/>
      <c r="N215" s="82"/>
      <c r="O215" s="82"/>
      <c r="P215" s="82"/>
      <c r="Q215" s="82"/>
      <c r="R215" s="82"/>
      <c r="S215" s="82"/>
      <c r="T215" s="82"/>
      <c r="U215" s="82"/>
      <c r="V215" s="82"/>
      <c r="W215" s="82"/>
      <c r="X215" s="82"/>
      <c r="Y215" s="82"/>
      <c r="Z215" s="82"/>
      <c r="AA215" s="82"/>
      <c r="AB215" s="82"/>
      <c r="AC215" s="82"/>
      <c r="AD215" s="82"/>
    </row>
    <row r="216" spans="9:30" s="187" customFormat="1">
      <c r="I216" s="322"/>
      <c r="J216" s="322"/>
      <c r="K216" s="82"/>
      <c r="L216" s="82"/>
      <c r="M216" s="82"/>
      <c r="N216" s="82"/>
      <c r="O216" s="82"/>
      <c r="P216" s="82"/>
      <c r="Q216" s="82"/>
      <c r="R216" s="82"/>
      <c r="S216" s="82"/>
      <c r="T216" s="82"/>
      <c r="U216" s="82"/>
      <c r="V216" s="82"/>
      <c r="W216" s="82"/>
      <c r="X216" s="82"/>
      <c r="Y216" s="82"/>
      <c r="Z216" s="82"/>
      <c r="AA216" s="82"/>
      <c r="AB216" s="82"/>
      <c r="AC216" s="82"/>
      <c r="AD216" s="82"/>
    </row>
    <row r="217" spans="9:30" s="187" customFormat="1">
      <c r="I217" s="322"/>
      <c r="J217" s="322"/>
      <c r="K217" s="82"/>
      <c r="L217" s="82"/>
      <c r="M217" s="82"/>
      <c r="N217" s="82"/>
      <c r="O217" s="82"/>
      <c r="P217" s="82"/>
      <c r="Q217" s="82"/>
      <c r="R217" s="82"/>
      <c r="S217" s="82"/>
      <c r="T217" s="82"/>
      <c r="U217" s="82"/>
      <c r="V217" s="82"/>
      <c r="W217" s="82"/>
      <c r="X217" s="82"/>
      <c r="Y217" s="82"/>
      <c r="Z217" s="82"/>
      <c r="AA217" s="82"/>
      <c r="AB217" s="82"/>
      <c r="AC217" s="82"/>
      <c r="AD217" s="82"/>
    </row>
    <row r="218" spans="9:30" s="187" customFormat="1">
      <c r="I218" s="322"/>
      <c r="J218" s="322"/>
      <c r="K218" s="82"/>
      <c r="L218" s="82"/>
      <c r="M218" s="82"/>
      <c r="N218" s="82"/>
      <c r="O218" s="82"/>
      <c r="P218" s="82"/>
      <c r="Q218" s="82"/>
      <c r="R218" s="82"/>
      <c r="S218" s="82"/>
      <c r="T218" s="82"/>
      <c r="U218" s="82"/>
      <c r="V218" s="82"/>
      <c r="W218" s="82"/>
      <c r="X218" s="82"/>
      <c r="Y218" s="82"/>
      <c r="Z218" s="82"/>
      <c r="AA218" s="82"/>
      <c r="AB218" s="82"/>
      <c r="AC218" s="82"/>
      <c r="AD218" s="82"/>
    </row>
    <row r="219" spans="9:30" s="187" customFormat="1">
      <c r="I219" s="322"/>
      <c r="J219" s="322"/>
      <c r="K219" s="82"/>
      <c r="L219" s="82"/>
      <c r="M219" s="82"/>
      <c r="N219" s="82"/>
      <c r="O219" s="82"/>
      <c r="P219" s="82"/>
      <c r="Q219" s="82"/>
      <c r="R219" s="82"/>
      <c r="S219" s="82"/>
      <c r="T219" s="82"/>
      <c r="U219" s="82"/>
      <c r="V219" s="82"/>
      <c r="W219" s="82"/>
      <c r="X219" s="82"/>
      <c r="Y219" s="82"/>
      <c r="Z219" s="82"/>
      <c r="AA219" s="82"/>
      <c r="AB219" s="82"/>
      <c r="AC219" s="82"/>
      <c r="AD219" s="82"/>
    </row>
    <row r="220" spans="9:30" s="187" customFormat="1">
      <c r="I220" s="322"/>
      <c r="J220" s="322"/>
      <c r="K220" s="82"/>
      <c r="L220" s="82"/>
      <c r="M220" s="82"/>
      <c r="N220" s="82"/>
      <c r="O220" s="82"/>
      <c r="P220" s="82"/>
      <c r="Q220" s="82"/>
      <c r="R220" s="82"/>
      <c r="S220" s="82"/>
      <c r="T220" s="82"/>
      <c r="U220" s="82"/>
      <c r="V220" s="82"/>
      <c r="W220" s="82"/>
      <c r="X220" s="82"/>
      <c r="Y220" s="82"/>
      <c r="Z220" s="82"/>
      <c r="AA220" s="82"/>
      <c r="AB220" s="82"/>
      <c r="AC220" s="82"/>
      <c r="AD220" s="82"/>
    </row>
    <row r="221" spans="9:30" s="187" customFormat="1">
      <c r="I221" s="322"/>
      <c r="J221" s="322"/>
      <c r="K221" s="82"/>
      <c r="L221" s="82"/>
      <c r="M221" s="82"/>
      <c r="N221" s="82"/>
      <c r="O221" s="82"/>
      <c r="P221" s="82"/>
      <c r="Q221" s="82"/>
      <c r="R221" s="82"/>
      <c r="S221" s="82"/>
      <c r="T221" s="82"/>
      <c r="U221" s="82"/>
      <c r="V221" s="82"/>
      <c r="W221" s="82"/>
      <c r="X221" s="82"/>
      <c r="Y221" s="82"/>
      <c r="Z221" s="82"/>
      <c r="AA221" s="82"/>
      <c r="AB221" s="82"/>
      <c r="AC221" s="82"/>
      <c r="AD221" s="82"/>
    </row>
    <row r="222" spans="9:30" s="187" customFormat="1">
      <c r="I222" s="322"/>
      <c r="J222" s="322"/>
      <c r="K222" s="82"/>
      <c r="L222" s="82"/>
      <c r="M222" s="82"/>
      <c r="N222" s="82"/>
      <c r="O222" s="82"/>
      <c r="P222" s="82"/>
      <c r="Q222" s="82"/>
      <c r="R222" s="82"/>
      <c r="S222" s="82"/>
      <c r="T222" s="82"/>
      <c r="U222" s="82"/>
      <c r="V222" s="82"/>
      <c r="W222" s="82"/>
      <c r="X222" s="82"/>
      <c r="Y222" s="82"/>
      <c r="Z222" s="82"/>
      <c r="AA222" s="82"/>
      <c r="AB222" s="82"/>
      <c r="AC222" s="82"/>
      <c r="AD222" s="82"/>
    </row>
    <row r="223" spans="9:30" s="187" customFormat="1">
      <c r="I223" s="322"/>
      <c r="J223" s="322"/>
      <c r="K223" s="82"/>
      <c r="L223" s="82"/>
      <c r="M223" s="82"/>
      <c r="N223" s="82"/>
      <c r="O223" s="82"/>
      <c r="P223" s="82"/>
      <c r="Q223" s="82"/>
      <c r="R223" s="82"/>
      <c r="S223" s="82"/>
      <c r="T223" s="82"/>
      <c r="U223" s="82"/>
      <c r="V223" s="82"/>
      <c r="W223" s="82"/>
      <c r="X223" s="82"/>
      <c r="Y223" s="82"/>
      <c r="Z223" s="82"/>
      <c r="AA223" s="82"/>
      <c r="AB223" s="82"/>
      <c r="AC223" s="82"/>
      <c r="AD223" s="82"/>
    </row>
    <row r="224" spans="9:30" s="187" customFormat="1">
      <c r="I224" s="322"/>
      <c r="J224" s="322"/>
      <c r="K224" s="82"/>
      <c r="L224" s="82"/>
      <c r="M224" s="82"/>
      <c r="N224" s="82"/>
      <c r="O224" s="82"/>
      <c r="P224" s="82"/>
      <c r="Q224" s="82"/>
      <c r="R224" s="82"/>
      <c r="S224" s="82"/>
      <c r="T224" s="82"/>
      <c r="U224" s="82"/>
      <c r="V224" s="82"/>
      <c r="W224" s="82"/>
      <c r="X224" s="82"/>
      <c r="Y224" s="82"/>
      <c r="Z224" s="82"/>
      <c r="AA224" s="82"/>
      <c r="AB224" s="82"/>
      <c r="AC224" s="82"/>
      <c r="AD224" s="82"/>
    </row>
    <row r="225" spans="9:30" s="187" customFormat="1">
      <c r="I225" s="322"/>
      <c r="J225" s="322"/>
      <c r="K225" s="82"/>
      <c r="L225" s="82"/>
      <c r="M225" s="82"/>
      <c r="N225" s="82"/>
      <c r="O225" s="82"/>
      <c r="P225" s="82"/>
      <c r="Q225" s="82"/>
      <c r="R225" s="82"/>
      <c r="S225" s="82"/>
      <c r="T225" s="82"/>
      <c r="U225" s="82"/>
      <c r="V225" s="82"/>
      <c r="W225" s="82"/>
      <c r="X225" s="82"/>
      <c r="Y225" s="82"/>
      <c r="Z225" s="82"/>
      <c r="AA225" s="82"/>
      <c r="AB225" s="82"/>
      <c r="AC225" s="82"/>
      <c r="AD225" s="82"/>
    </row>
    <row r="226" spans="9:30" s="187" customFormat="1">
      <c r="I226" s="322"/>
      <c r="J226" s="322"/>
      <c r="K226" s="82"/>
      <c r="L226" s="82"/>
      <c r="M226" s="82"/>
      <c r="N226" s="82"/>
      <c r="O226" s="82"/>
      <c r="P226" s="82"/>
      <c r="Q226" s="82"/>
      <c r="R226" s="82"/>
      <c r="S226" s="82"/>
      <c r="T226" s="82"/>
      <c r="U226" s="82"/>
      <c r="V226" s="82"/>
      <c r="W226" s="82"/>
      <c r="X226" s="82"/>
      <c r="Y226" s="82"/>
      <c r="Z226" s="82"/>
      <c r="AA226" s="82"/>
      <c r="AB226" s="82"/>
      <c r="AC226" s="82"/>
      <c r="AD226" s="82"/>
    </row>
    <row r="227" spans="9:30" s="187" customFormat="1">
      <c r="I227" s="322"/>
      <c r="J227" s="322"/>
      <c r="K227" s="82"/>
      <c r="L227" s="82"/>
      <c r="M227" s="82"/>
      <c r="N227" s="82"/>
      <c r="O227" s="82"/>
      <c r="P227" s="82"/>
      <c r="Q227" s="82"/>
      <c r="R227" s="82"/>
      <c r="S227" s="82"/>
      <c r="T227" s="82"/>
      <c r="U227" s="82"/>
      <c r="V227" s="82"/>
      <c r="W227" s="82"/>
      <c r="X227" s="82"/>
      <c r="Y227" s="82"/>
      <c r="Z227" s="82"/>
      <c r="AA227" s="82"/>
      <c r="AB227" s="82"/>
      <c r="AC227" s="82"/>
      <c r="AD227" s="82"/>
    </row>
    <row r="228" spans="9:30" s="187" customFormat="1">
      <c r="I228" s="322"/>
      <c r="J228" s="322"/>
      <c r="K228" s="82"/>
      <c r="L228" s="82"/>
      <c r="M228" s="82"/>
      <c r="N228" s="82"/>
      <c r="O228" s="82"/>
      <c r="P228" s="82"/>
      <c r="Q228" s="82"/>
      <c r="R228" s="82"/>
      <c r="S228" s="82"/>
      <c r="T228" s="82"/>
      <c r="U228" s="82"/>
      <c r="V228" s="82"/>
      <c r="W228" s="82"/>
      <c r="X228" s="82"/>
      <c r="Y228" s="82"/>
      <c r="Z228" s="82"/>
      <c r="AA228" s="82"/>
      <c r="AB228" s="82"/>
      <c r="AC228" s="82"/>
      <c r="AD228" s="82"/>
    </row>
    <row r="229" spans="9:30" s="187" customFormat="1">
      <c r="I229" s="322"/>
      <c r="J229" s="322"/>
      <c r="K229" s="82"/>
      <c r="L229" s="82"/>
      <c r="M229" s="82"/>
      <c r="N229" s="82"/>
      <c r="O229" s="82"/>
      <c r="P229" s="82"/>
      <c r="Q229" s="82"/>
      <c r="R229" s="82"/>
      <c r="S229" s="82"/>
      <c r="T229" s="82"/>
      <c r="U229" s="82"/>
      <c r="V229" s="82"/>
      <c r="W229" s="82"/>
      <c r="X229" s="82"/>
      <c r="Y229" s="82"/>
      <c r="Z229" s="82"/>
      <c r="AA229" s="82"/>
      <c r="AB229" s="82"/>
      <c r="AC229" s="82"/>
      <c r="AD229" s="82"/>
    </row>
    <row r="230" spans="9:30" s="187" customFormat="1">
      <c r="I230" s="322"/>
      <c r="J230" s="322"/>
      <c r="K230" s="82"/>
      <c r="L230" s="82"/>
      <c r="M230" s="82"/>
      <c r="N230" s="82"/>
      <c r="O230" s="82"/>
      <c r="P230" s="82"/>
      <c r="Q230" s="82"/>
      <c r="R230" s="82"/>
      <c r="S230" s="82"/>
      <c r="T230" s="82"/>
      <c r="U230" s="82"/>
      <c r="V230" s="82"/>
      <c r="W230" s="82"/>
      <c r="X230" s="82"/>
      <c r="Y230" s="82"/>
      <c r="Z230" s="82"/>
      <c r="AA230" s="82"/>
      <c r="AB230" s="82"/>
      <c r="AC230" s="82"/>
      <c r="AD230" s="82"/>
    </row>
    <row r="231" spans="9:30" s="187" customFormat="1">
      <c r="I231" s="322"/>
      <c r="J231" s="322"/>
      <c r="K231" s="82"/>
      <c r="L231" s="82"/>
      <c r="M231" s="82"/>
      <c r="N231" s="82"/>
      <c r="O231" s="82"/>
      <c r="P231" s="82"/>
      <c r="Q231" s="82"/>
      <c r="R231" s="82"/>
      <c r="S231" s="82"/>
      <c r="T231" s="82"/>
      <c r="U231" s="82"/>
      <c r="V231" s="82"/>
      <c r="W231" s="82"/>
      <c r="X231" s="82"/>
      <c r="Y231" s="82"/>
      <c r="Z231" s="82"/>
      <c r="AA231" s="82"/>
      <c r="AB231" s="82"/>
      <c r="AC231" s="82"/>
      <c r="AD231" s="82"/>
    </row>
    <row r="232" spans="9:30" s="187" customFormat="1">
      <c r="I232" s="322"/>
      <c r="J232" s="322"/>
      <c r="K232" s="82"/>
      <c r="L232" s="82"/>
      <c r="M232" s="82"/>
      <c r="N232" s="82"/>
      <c r="O232" s="82"/>
      <c r="P232" s="82"/>
      <c r="Q232" s="82"/>
      <c r="R232" s="82"/>
      <c r="S232" s="82"/>
      <c r="T232" s="82"/>
      <c r="U232" s="82"/>
      <c r="V232" s="82"/>
      <c r="W232" s="82"/>
      <c r="X232" s="82"/>
      <c r="Y232" s="82"/>
      <c r="Z232" s="82"/>
      <c r="AA232" s="82"/>
      <c r="AB232" s="82"/>
      <c r="AC232" s="82"/>
      <c r="AD232" s="82"/>
    </row>
    <row r="233" spans="9:30" s="187" customFormat="1">
      <c r="I233" s="322"/>
      <c r="J233" s="322"/>
      <c r="K233" s="82"/>
      <c r="L233" s="82"/>
      <c r="M233" s="82"/>
      <c r="N233" s="82"/>
      <c r="O233" s="82"/>
      <c r="P233" s="82"/>
      <c r="Q233" s="82"/>
      <c r="R233" s="82"/>
      <c r="S233" s="82"/>
      <c r="T233" s="82"/>
      <c r="U233" s="82"/>
      <c r="V233" s="82"/>
      <c r="W233" s="82"/>
      <c r="X233" s="82"/>
      <c r="Y233" s="82"/>
      <c r="Z233" s="82"/>
      <c r="AA233" s="82"/>
      <c r="AB233" s="82"/>
      <c r="AC233" s="82"/>
      <c r="AD233" s="82"/>
    </row>
    <row r="234" spans="9:30" s="187" customFormat="1">
      <c r="I234" s="322"/>
      <c r="J234" s="322"/>
      <c r="K234" s="82"/>
      <c r="L234" s="82"/>
      <c r="M234" s="82"/>
      <c r="N234" s="82"/>
      <c r="O234" s="82"/>
      <c r="P234" s="82"/>
      <c r="Q234" s="82"/>
      <c r="R234" s="82"/>
      <c r="S234" s="82"/>
      <c r="T234" s="82"/>
      <c r="U234" s="82"/>
      <c r="V234" s="82"/>
      <c r="W234" s="82"/>
      <c r="X234" s="82"/>
      <c r="Y234" s="82"/>
      <c r="Z234" s="82"/>
      <c r="AA234" s="82"/>
      <c r="AB234" s="82"/>
      <c r="AC234" s="82"/>
      <c r="AD234" s="82"/>
    </row>
    <row r="235" spans="9:30" s="187" customFormat="1">
      <c r="I235" s="322"/>
      <c r="J235" s="322"/>
      <c r="K235" s="82"/>
      <c r="L235" s="82"/>
      <c r="M235" s="82"/>
      <c r="N235" s="82"/>
      <c r="O235" s="82"/>
      <c r="P235" s="82"/>
      <c r="Q235" s="82"/>
      <c r="R235" s="82"/>
      <c r="S235" s="82"/>
      <c r="T235" s="82"/>
      <c r="U235" s="82"/>
      <c r="V235" s="82"/>
      <c r="W235" s="82"/>
      <c r="X235" s="82"/>
      <c r="Y235" s="82"/>
      <c r="Z235" s="82"/>
      <c r="AA235" s="82"/>
      <c r="AB235" s="82"/>
      <c r="AC235" s="82"/>
      <c r="AD235" s="82"/>
    </row>
    <row r="236" spans="9:30" s="187" customFormat="1">
      <c r="I236" s="322"/>
      <c r="J236" s="322"/>
      <c r="K236" s="82"/>
      <c r="L236" s="82"/>
      <c r="M236" s="82"/>
      <c r="N236" s="82"/>
      <c r="O236" s="82"/>
      <c r="P236" s="82"/>
      <c r="Q236" s="82"/>
      <c r="R236" s="82"/>
      <c r="S236" s="82"/>
      <c r="T236" s="82"/>
      <c r="U236" s="82"/>
      <c r="V236" s="82"/>
      <c r="W236" s="82"/>
      <c r="X236" s="82"/>
      <c r="Y236" s="82"/>
      <c r="Z236" s="82"/>
      <c r="AA236" s="82"/>
      <c r="AB236" s="82"/>
      <c r="AC236" s="82"/>
      <c r="AD236" s="82"/>
    </row>
    <row r="237" spans="9:30" s="187" customFormat="1">
      <c r="I237" s="322"/>
      <c r="J237" s="322"/>
      <c r="K237" s="82"/>
      <c r="L237" s="82"/>
      <c r="M237" s="82"/>
      <c r="N237" s="82"/>
      <c r="O237" s="82"/>
      <c r="P237" s="82"/>
      <c r="Q237" s="82"/>
      <c r="R237" s="82"/>
      <c r="S237" s="82"/>
      <c r="T237" s="82"/>
      <c r="U237" s="82"/>
      <c r="V237" s="82"/>
      <c r="W237" s="82"/>
      <c r="X237" s="82"/>
      <c r="Y237" s="82"/>
      <c r="Z237" s="82"/>
      <c r="AA237" s="82"/>
      <c r="AB237" s="82"/>
      <c r="AC237" s="82"/>
      <c r="AD237" s="82"/>
    </row>
    <row r="238" spans="9:30" s="187" customFormat="1">
      <c r="I238" s="322"/>
      <c r="J238" s="322"/>
      <c r="K238" s="82"/>
      <c r="L238" s="82"/>
      <c r="M238" s="82"/>
      <c r="N238" s="82"/>
      <c r="O238" s="82"/>
      <c r="P238" s="82"/>
      <c r="Q238" s="82"/>
      <c r="R238" s="82"/>
      <c r="S238" s="82"/>
      <c r="T238" s="82"/>
      <c r="U238" s="82"/>
      <c r="V238" s="82"/>
      <c r="W238" s="82"/>
      <c r="X238" s="82"/>
      <c r="Y238" s="82"/>
      <c r="Z238" s="82"/>
      <c r="AA238" s="82"/>
      <c r="AB238" s="82"/>
      <c r="AC238" s="82"/>
      <c r="AD238" s="82"/>
    </row>
    <row r="239" spans="9:30" s="187" customFormat="1">
      <c r="I239" s="322"/>
      <c r="J239" s="322"/>
      <c r="K239" s="82"/>
      <c r="L239" s="82"/>
      <c r="M239" s="82"/>
      <c r="N239" s="82"/>
      <c r="O239" s="82"/>
      <c r="P239" s="82"/>
      <c r="Q239" s="82"/>
      <c r="R239" s="82"/>
      <c r="S239" s="82"/>
      <c r="T239" s="82"/>
      <c r="U239" s="82"/>
      <c r="V239" s="82"/>
      <c r="W239" s="82"/>
      <c r="X239" s="82"/>
      <c r="Y239" s="82"/>
      <c r="Z239" s="82"/>
      <c r="AA239" s="82"/>
      <c r="AB239" s="82"/>
      <c r="AC239" s="82"/>
      <c r="AD239" s="82"/>
    </row>
    <row r="240" spans="9:30" s="187" customFormat="1">
      <c r="I240" s="322"/>
      <c r="J240" s="322"/>
      <c r="K240" s="82"/>
      <c r="L240" s="82"/>
      <c r="M240" s="82"/>
      <c r="N240" s="82"/>
      <c r="O240" s="82"/>
      <c r="P240" s="82"/>
      <c r="Q240" s="82"/>
      <c r="R240" s="82"/>
      <c r="S240" s="82"/>
      <c r="T240" s="82"/>
      <c r="U240" s="82"/>
      <c r="V240" s="82"/>
      <c r="W240" s="82"/>
      <c r="X240" s="82"/>
      <c r="Y240" s="82"/>
      <c r="Z240" s="82"/>
      <c r="AA240" s="82"/>
      <c r="AB240" s="82"/>
      <c r="AC240" s="82"/>
      <c r="AD240" s="82"/>
    </row>
    <row r="241" spans="9:30" s="187" customFormat="1">
      <c r="I241" s="322"/>
      <c r="J241" s="322"/>
      <c r="K241" s="82"/>
      <c r="L241" s="82"/>
      <c r="M241" s="82"/>
      <c r="N241" s="82"/>
      <c r="O241" s="82"/>
      <c r="P241" s="82"/>
      <c r="Q241" s="82"/>
      <c r="R241" s="82"/>
      <c r="S241" s="82"/>
      <c r="T241" s="82"/>
      <c r="U241" s="82"/>
      <c r="V241" s="82"/>
      <c r="W241" s="82"/>
      <c r="X241" s="82"/>
      <c r="Y241" s="82"/>
      <c r="Z241" s="82"/>
      <c r="AA241" s="82"/>
      <c r="AB241" s="82"/>
      <c r="AC241" s="82"/>
      <c r="AD241" s="82"/>
    </row>
    <row r="242" spans="9:30" s="187" customFormat="1">
      <c r="I242" s="322"/>
      <c r="J242" s="322"/>
      <c r="K242" s="82"/>
      <c r="L242" s="82"/>
      <c r="M242" s="82"/>
      <c r="N242" s="82"/>
      <c r="O242" s="82"/>
      <c r="P242" s="82"/>
      <c r="Q242" s="82"/>
      <c r="R242" s="82"/>
      <c r="S242" s="82"/>
      <c r="T242" s="82"/>
      <c r="U242" s="82"/>
      <c r="V242" s="82"/>
      <c r="W242" s="82"/>
      <c r="X242" s="82"/>
      <c r="Y242" s="82"/>
      <c r="Z242" s="82"/>
      <c r="AA242" s="82"/>
      <c r="AB242" s="82"/>
      <c r="AC242" s="82"/>
      <c r="AD242" s="82"/>
    </row>
    <row r="243" spans="9:30" s="187" customFormat="1">
      <c r="I243" s="322"/>
      <c r="J243" s="322"/>
      <c r="K243" s="82"/>
      <c r="L243" s="82"/>
      <c r="M243" s="82"/>
      <c r="N243" s="82"/>
      <c r="O243" s="82"/>
      <c r="P243" s="82"/>
      <c r="Q243" s="82"/>
      <c r="R243" s="82"/>
      <c r="S243" s="82"/>
      <c r="T243" s="82"/>
      <c r="U243" s="82"/>
      <c r="V243" s="82"/>
      <c r="W243" s="82"/>
      <c r="X243" s="82"/>
      <c r="Y243" s="82"/>
      <c r="Z243" s="82"/>
      <c r="AA243" s="82"/>
      <c r="AB243" s="82"/>
      <c r="AC243" s="82"/>
      <c r="AD243" s="82"/>
    </row>
    <row r="244" spans="9:30" s="187" customFormat="1">
      <c r="I244" s="322"/>
      <c r="J244" s="322"/>
      <c r="K244" s="82"/>
      <c r="L244" s="82"/>
      <c r="M244" s="82"/>
      <c r="N244" s="82"/>
      <c r="O244" s="82"/>
      <c r="P244" s="82"/>
      <c r="Q244" s="82"/>
      <c r="R244" s="82"/>
      <c r="S244" s="82"/>
      <c r="T244" s="82"/>
      <c r="U244" s="82"/>
      <c r="V244" s="82"/>
      <c r="W244" s="82"/>
      <c r="X244" s="82"/>
      <c r="Y244" s="82"/>
      <c r="Z244" s="82"/>
      <c r="AA244" s="82"/>
      <c r="AB244" s="82"/>
      <c r="AC244" s="82"/>
      <c r="AD244" s="82"/>
    </row>
    <row r="245" spans="9:30" s="187" customFormat="1">
      <c r="I245" s="322"/>
      <c r="J245" s="322"/>
      <c r="K245" s="82"/>
      <c r="L245" s="82"/>
      <c r="M245" s="82"/>
      <c r="N245" s="82"/>
      <c r="O245" s="82"/>
      <c r="P245" s="82"/>
      <c r="Q245" s="82"/>
      <c r="R245" s="82"/>
      <c r="S245" s="82"/>
      <c r="T245" s="82"/>
      <c r="U245" s="82"/>
      <c r="V245" s="82"/>
      <c r="W245" s="82"/>
      <c r="X245" s="82"/>
      <c r="Y245" s="82"/>
      <c r="Z245" s="82"/>
      <c r="AA245" s="82"/>
      <c r="AB245" s="82"/>
      <c r="AC245" s="82"/>
      <c r="AD245" s="82"/>
    </row>
    <row r="246" spans="9:30" s="187" customFormat="1">
      <c r="I246" s="322"/>
      <c r="J246" s="322"/>
      <c r="K246" s="82"/>
      <c r="L246" s="82"/>
      <c r="M246" s="82"/>
      <c r="N246" s="82"/>
      <c r="O246" s="82"/>
      <c r="P246" s="82"/>
      <c r="Q246" s="82"/>
      <c r="R246" s="82"/>
      <c r="S246" s="82"/>
      <c r="T246" s="82"/>
      <c r="U246" s="82"/>
      <c r="V246" s="82"/>
      <c r="W246" s="82"/>
      <c r="X246" s="82"/>
      <c r="Y246" s="82"/>
      <c r="Z246" s="82"/>
      <c r="AA246" s="82"/>
      <c r="AB246" s="82"/>
      <c r="AC246" s="82"/>
      <c r="AD246" s="82"/>
    </row>
    <row r="247" spans="9:30" s="187" customFormat="1">
      <c r="I247" s="322"/>
      <c r="J247" s="322"/>
      <c r="K247" s="82"/>
      <c r="L247" s="82"/>
      <c r="M247" s="82"/>
      <c r="N247" s="82"/>
      <c r="O247" s="82"/>
      <c r="P247" s="82"/>
      <c r="Q247" s="82"/>
      <c r="R247" s="82"/>
      <c r="S247" s="82"/>
      <c r="T247" s="82"/>
      <c r="U247" s="82"/>
      <c r="V247" s="82"/>
      <c r="W247" s="82"/>
      <c r="X247" s="82"/>
      <c r="Y247" s="82"/>
      <c r="Z247" s="82"/>
      <c r="AA247" s="82"/>
      <c r="AB247" s="82"/>
      <c r="AC247" s="82"/>
      <c r="AD247" s="82"/>
    </row>
    <row r="248" spans="9:30" s="187" customFormat="1">
      <c r="I248" s="322"/>
      <c r="J248" s="322"/>
      <c r="K248" s="82"/>
      <c r="L248" s="82"/>
      <c r="M248" s="82"/>
      <c r="N248" s="82"/>
      <c r="O248" s="82"/>
      <c r="P248" s="82"/>
      <c r="Q248" s="82"/>
      <c r="R248" s="82"/>
      <c r="S248" s="82"/>
      <c r="T248" s="82"/>
      <c r="U248" s="82"/>
      <c r="V248" s="82"/>
      <c r="W248" s="82"/>
      <c r="X248" s="82"/>
      <c r="Y248" s="82"/>
      <c r="Z248" s="82"/>
      <c r="AA248" s="82"/>
      <c r="AB248" s="82"/>
      <c r="AC248" s="82"/>
      <c r="AD248" s="82"/>
    </row>
    <row r="249" spans="9:30" s="187" customFormat="1">
      <c r="I249" s="322"/>
      <c r="J249" s="322"/>
      <c r="K249" s="82"/>
      <c r="L249" s="82"/>
      <c r="M249" s="82"/>
      <c r="N249" s="82"/>
      <c r="O249" s="82"/>
      <c r="P249" s="82"/>
      <c r="Q249" s="82"/>
      <c r="R249" s="82"/>
      <c r="S249" s="82"/>
      <c r="T249" s="82"/>
      <c r="U249" s="82"/>
      <c r="V249" s="82"/>
      <c r="W249" s="82"/>
      <c r="X249" s="82"/>
      <c r="Y249" s="82"/>
      <c r="Z249" s="82"/>
      <c r="AA249" s="82"/>
      <c r="AB249" s="82"/>
      <c r="AC249" s="82"/>
      <c r="AD249" s="82"/>
    </row>
    <row r="250" spans="9:30" s="187" customFormat="1">
      <c r="I250" s="322"/>
      <c r="J250" s="322"/>
      <c r="K250" s="82"/>
      <c r="L250" s="82"/>
      <c r="M250" s="82"/>
      <c r="N250" s="82"/>
      <c r="O250" s="82"/>
      <c r="P250" s="82"/>
      <c r="Q250" s="82"/>
      <c r="R250" s="82"/>
      <c r="S250" s="82"/>
      <c r="T250" s="82"/>
      <c r="U250" s="82"/>
      <c r="V250" s="82"/>
      <c r="W250" s="82"/>
      <c r="X250" s="82"/>
      <c r="Y250" s="82"/>
      <c r="Z250" s="82"/>
      <c r="AA250" s="82"/>
      <c r="AB250" s="82"/>
      <c r="AC250" s="82"/>
      <c r="AD250" s="82"/>
    </row>
    <row r="251" spans="9:30" s="187" customFormat="1">
      <c r="I251" s="322"/>
      <c r="J251" s="322"/>
      <c r="K251" s="82"/>
      <c r="L251" s="82"/>
      <c r="M251" s="82"/>
      <c r="N251" s="82"/>
      <c r="O251" s="82"/>
      <c r="P251" s="82"/>
      <c r="Q251" s="82"/>
      <c r="R251" s="82"/>
      <c r="S251" s="82"/>
      <c r="T251" s="82"/>
      <c r="U251" s="82"/>
      <c r="V251" s="82"/>
      <c r="W251" s="82"/>
      <c r="X251" s="82"/>
      <c r="Y251" s="82"/>
      <c r="Z251" s="82"/>
      <c r="AA251" s="82"/>
      <c r="AB251" s="82"/>
      <c r="AC251" s="82"/>
      <c r="AD251" s="82"/>
    </row>
    <row r="252" spans="9:30" s="187" customFormat="1">
      <c r="I252" s="322"/>
      <c r="J252" s="322"/>
      <c r="K252" s="82"/>
      <c r="L252" s="82"/>
      <c r="M252" s="82"/>
      <c r="N252" s="82"/>
      <c r="O252" s="82"/>
      <c r="P252" s="82"/>
      <c r="Q252" s="82"/>
      <c r="R252" s="82"/>
      <c r="S252" s="82"/>
      <c r="T252" s="82"/>
      <c r="U252" s="82"/>
      <c r="V252" s="82"/>
      <c r="W252" s="82"/>
      <c r="X252" s="82"/>
      <c r="Y252" s="82"/>
      <c r="Z252" s="82"/>
      <c r="AA252" s="82"/>
      <c r="AB252" s="82"/>
      <c r="AC252" s="82"/>
      <c r="AD252" s="82"/>
    </row>
    <row r="253" spans="9:30" s="187" customFormat="1">
      <c r="I253" s="322"/>
      <c r="J253" s="322"/>
      <c r="K253" s="82"/>
      <c r="L253" s="82"/>
      <c r="M253" s="82"/>
      <c r="N253" s="82"/>
      <c r="O253" s="82"/>
      <c r="P253" s="82"/>
      <c r="Q253" s="82"/>
      <c r="R253" s="82"/>
      <c r="S253" s="82"/>
      <c r="T253" s="82"/>
      <c r="U253" s="82"/>
      <c r="V253" s="82"/>
      <c r="W253" s="82"/>
      <c r="X253" s="82"/>
      <c r="Y253" s="82"/>
      <c r="Z253" s="82"/>
      <c r="AA253" s="82"/>
      <c r="AB253" s="82"/>
      <c r="AC253" s="82"/>
      <c r="AD253" s="82"/>
    </row>
    <row r="254" spans="9:30" s="187" customFormat="1">
      <c r="I254" s="322"/>
      <c r="J254" s="322"/>
      <c r="K254" s="82"/>
      <c r="L254" s="82"/>
      <c r="M254" s="82"/>
      <c r="N254" s="82"/>
      <c r="O254" s="82"/>
      <c r="P254" s="82"/>
      <c r="Q254" s="82"/>
      <c r="R254" s="82"/>
      <c r="S254" s="82"/>
      <c r="T254" s="82"/>
      <c r="U254" s="82"/>
      <c r="V254" s="82"/>
      <c r="W254" s="82"/>
      <c r="X254" s="82"/>
      <c r="Y254" s="82"/>
      <c r="Z254" s="82"/>
      <c r="AA254" s="82"/>
      <c r="AB254" s="82"/>
      <c r="AC254" s="82"/>
      <c r="AD254" s="82"/>
    </row>
    <row r="255" spans="9:30" s="187" customFormat="1">
      <c r="I255" s="322"/>
      <c r="J255" s="322"/>
      <c r="K255" s="82"/>
      <c r="L255" s="82"/>
      <c r="M255" s="82"/>
      <c r="N255" s="82"/>
      <c r="O255" s="82"/>
      <c r="P255" s="82"/>
      <c r="Q255" s="82"/>
      <c r="R255" s="82"/>
      <c r="S255" s="82"/>
      <c r="T255" s="82"/>
      <c r="U255" s="82"/>
      <c r="V255" s="82"/>
      <c r="W255" s="82"/>
      <c r="X255" s="82"/>
      <c r="Y255" s="82"/>
      <c r="Z255" s="82"/>
      <c r="AA255" s="82"/>
      <c r="AB255" s="82"/>
      <c r="AC255" s="82"/>
      <c r="AD255" s="82"/>
    </row>
    <row r="256" spans="9:30" s="187" customFormat="1">
      <c r="I256" s="322"/>
      <c r="J256" s="322"/>
      <c r="K256" s="82"/>
      <c r="L256" s="82"/>
      <c r="M256" s="82"/>
      <c r="N256" s="82"/>
      <c r="O256" s="82"/>
      <c r="P256" s="82"/>
      <c r="Q256" s="82"/>
      <c r="R256" s="82"/>
      <c r="S256" s="82"/>
      <c r="T256" s="82"/>
      <c r="U256" s="82"/>
      <c r="V256" s="82"/>
      <c r="W256" s="82"/>
      <c r="X256" s="82"/>
      <c r="Y256" s="82"/>
      <c r="Z256" s="82"/>
      <c r="AA256" s="82"/>
      <c r="AB256" s="82"/>
      <c r="AC256" s="82"/>
      <c r="AD256" s="82"/>
    </row>
    <row r="257" spans="9:30" s="187" customFormat="1">
      <c r="I257" s="322"/>
      <c r="J257" s="322"/>
      <c r="K257" s="82"/>
      <c r="L257" s="82"/>
      <c r="M257" s="82"/>
      <c r="N257" s="82"/>
      <c r="O257" s="82"/>
      <c r="P257" s="82"/>
      <c r="Q257" s="82"/>
      <c r="R257" s="82"/>
      <c r="S257" s="82"/>
      <c r="T257" s="82"/>
      <c r="U257" s="82"/>
      <c r="V257" s="82"/>
      <c r="W257" s="82"/>
      <c r="X257" s="82"/>
      <c r="Y257" s="82"/>
      <c r="Z257" s="82"/>
      <c r="AA257" s="82"/>
      <c r="AB257" s="82"/>
      <c r="AC257" s="82"/>
      <c r="AD257" s="82"/>
    </row>
    <row r="258" spans="9:30" s="187" customFormat="1">
      <c r="I258" s="322"/>
      <c r="J258" s="322"/>
      <c r="K258" s="82"/>
      <c r="L258" s="82"/>
      <c r="M258" s="82"/>
      <c r="N258" s="82"/>
      <c r="O258" s="82"/>
      <c r="P258" s="82"/>
      <c r="Q258" s="82"/>
      <c r="R258" s="82"/>
      <c r="S258" s="82"/>
      <c r="T258" s="82"/>
      <c r="U258" s="82"/>
      <c r="V258" s="82"/>
      <c r="W258" s="82"/>
      <c r="X258" s="82"/>
      <c r="Y258" s="82"/>
      <c r="Z258" s="82"/>
      <c r="AA258" s="82"/>
      <c r="AB258" s="82"/>
      <c r="AC258" s="82"/>
      <c r="AD258" s="82"/>
    </row>
    <row r="259" spans="9:30" s="187" customFormat="1">
      <c r="I259" s="322"/>
      <c r="J259" s="322"/>
      <c r="K259" s="82"/>
      <c r="L259" s="82"/>
      <c r="M259" s="82"/>
      <c r="N259" s="82"/>
      <c r="O259" s="82"/>
      <c r="P259" s="82"/>
      <c r="Q259" s="82"/>
      <c r="R259" s="82"/>
      <c r="S259" s="82"/>
      <c r="T259" s="82"/>
      <c r="U259" s="82"/>
      <c r="V259" s="82"/>
      <c r="W259" s="82"/>
      <c r="X259" s="82"/>
      <c r="Y259" s="82"/>
      <c r="Z259" s="82"/>
      <c r="AA259" s="82"/>
      <c r="AB259" s="82"/>
      <c r="AC259" s="82"/>
      <c r="AD259" s="82"/>
    </row>
    <row r="260" spans="9:30" s="187" customFormat="1">
      <c r="I260" s="322"/>
      <c r="J260" s="322"/>
      <c r="K260" s="82"/>
      <c r="L260" s="82"/>
      <c r="M260" s="82"/>
      <c r="N260" s="82"/>
      <c r="O260" s="82"/>
      <c r="P260" s="82"/>
      <c r="Q260" s="82"/>
      <c r="R260" s="82"/>
      <c r="S260" s="82"/>
      <c r="T260" s="82"/>
      <c r="U260" s="82"/>
      <c r="V260" s="82"/>
      <c r="W260" s="82"/>
      <c r="X260" s="82"/>
      <c r="Y260" s="82"/>
      <c r="Z260" s="82"/>
      <c r="AA260" s="82"/>
      <c r="AB260" s="82"/>
      <c r="AC260" s="82"/>
      <c r="AD260" s="82"/>
    </row>
    <row r="261" spans="9:30" s="187" customFormat="1">
      <c r="I261" s="322"/>
      <c r="J261" s="322"/>
      <c r="K261" s="82"/>
      <c r="L261" s="82"/>
      <c r="M261" s="82"/>
      <c r="N261" s="82"/>
      <c r="O261" s="82"/>
      <c r="P261" s="82"/>
      <c r="Q261" s="82"/>
      <c r="R261" s="82"/>
      <c r="S261" s="82"/>
      <c r="T261" s="82"/>
      <c r="U261" s="82"/>
      <c r="V261" s="82"/>
      <c r="W261" s="82"/>
      <c r="X261" s="82"/>
      <c r="Y261" s="82"/>
      <c r="Z261" s="82"/>
      <c r="AA261" s="82"/>
      <c r="AB261" s="82"/>
      <c r="AC261" s="82"/>
      <c r="AD261" s="82"/>
    </row>
    <row r="262" spans="9:30" s="187" customFormat="1">
      <c r="I262" s="322"/>
      <c r="J262" s="322"/>
      <c r="K262" s="82"/>
      <c r="L262" s="82"/>
      <c r="M262" s="82"/>
      <c r="N262" s="82"/>
      <c r="O262" s="82"/>
      <c r="P262" s="82"/>
      <c r="Q262" s="82"/>
      <c r="R262" s="82"/>
      <c r="S262" s="82"/>
      <c r="T262" s="82"/>
      <c r="U262" s="82"/>
      <c r="V262" s="82"/>
      <c r="W262" s="82"/>
      <c r="X262" s="82"/>
      <c r="Y262" s="82"/>
      <c r="Z262" s="82"/>
      <c r="AA262" s="82"/>
      <c r="AB262" s="82"/>
      <c r="AC262" s="82"/>
      <c r="AD262" s="82"/>
    </row>
    <row r="263" spans="9:30" s="187" customFormat="1">
      <c r="I263" s="322"/>
      <c r="J263" s="322"/>
      <c r="K263" s="82"/>
      <c r="L263" s="82"/>
      <c r="M263" s="82"/>
      <c r="N263" s="82"/>
      <c r="O263" s="82"/>
      <c r="P263" s="82"/>
      <c r="Q263" s="82"/>
      <c r="R263" s="82"/>
      <c r="S263" s="82"/>
      <c r="T263" s="82"/>
      <c r="U263" s="82"/>
      <c r="V263" s="82"/>
      <c r="W263" s="82"/>
      <c r="X263" s="82"/>
      <c r="Y263" s="82"/>
      <c r="Z263" s="82"/>
      <c r="AA263" s="82"/>
      <c r="AB263" s="82"/>
      <c r="AC263" s="82"/>
      <c r="AD263" s="82"/>
    </row>
    <row r="264" spans="9:30" s="187" customFormat="1">
      <c r="I264" s="322"/>
      <c r="J264" s="322"/>
      <c r="K264" s="82"/>
      <c r="L264" s="82"/>
      <c r="M264" s="82"/>
      <c r="N264" s="82"/>
      <c r="O264" s="82"/>
      <c r="P264" s="82"/>
      <c r="Q264" s="82"/>
      <c r="R264" s="82"/>
      <c r="S264" s="82"/>
      <c r="T264" s="82"/>
      <c r="U264" s="82"/>
      <c r="V264" s="82"/>
      <c r="W264" s="82"/>
      <c r="X264" s="82"/>
      <c r="Y264" s="82"/>
      <c r="Z264" s="82"/>
      <c r="AA264" s="82"/>
      <c r="AB264" s="82"/>
      <c r="AC264" s="82"/>
      <c r="AD264" s="82"/>
    </row>
    <row r="265" spans="9:30" s="187" customFormat="1">
      <c r="I265" s="322"/>
      <c r="J265" s="322"/>
      <c r="K265" s="82"/>
      <c r="L265" s="82"/>
      <c r="M265" s="82"/>
      <c r="N265" s="82"/>
      <c r="O265" s="82"/>
      <c r="P265" s="82"/>
      <c r="Q265" s="82"/>
      <c r="R265" s="82"/>
      <c r="S265" s="82"/>
      <c r="T265" s="82"/>
      <c r="U265" s="82"/>
      <c r="V265" s="82"/>
      <c r="W265" s="82"/>
      <c r="X265" s="82"/>
      <c r="Y265" s="82"/>
      <c r="Z265" s="82"/>
      <c r="AA265" s="82"/>
      <c r="AB265" s="82"/>
      <c r="AC265" s="82"/>
      <c r="AD265" s="82"/>
    </row>
    <row r="266" spans="9:30" s="187" customFormat="1">
      <c r="I266" s="322"/>
      <c r="J266" s="322"/>
      <c r="K266" s="82"/>
      <c r="L266" s="82"/>
      <c r="M266" s="82"/>
      <c r="N266" s="82"/>
      <c r="O266" s="82"/>
      <c r="P266" s="82"/>
      <c r="Q266" s="82"/>
      <c r="R266" s="82"/>
      <c r="S266" s="82"/>
      <c r="T266" s="82"/>
      <c r="U266" s="82"/>
      <c r="V266" s="82"/>
      <c r="W266" s="82"/>
      <c r="X266" s="82"/>
      <c r="Y266" s="82"/>
      <c r="Z266" s="82"/>
      <c r="AA266" s="82"/>
      <c r="AB266" s="82"/>
      <c r="AC266" s="82"/>
      <c r="AD266" s="82"/>
    </row>
    <row r="267" spans="9:30" s="187" customFormat="1">
      <c r="I267" s="322"/>
      <c r="J267" s="322"/>
      <c r="K267" s="82"/>
      <c r="L267" s="82"/>
      <c r="M267" s="82"/>
      <c r="N267" s="82"/>
      <c r="O267" s="82"/>
      <c r="P267" s="82"/>
      <c r="Q267" s="82"/>
      <c r="R267" s="82"/>
      <c r="S267" s="82"/>
      <c r="T267" s="82"/>
      <c r="U267" s="82"/>
      <c r="V267" s="82"/>
      <c r="W267" s="82"/>
      <c r="X267" s="82"/>
      <c r="Y267" s="82"/>
      <c r="Z267" s="82"/>
      <c r="AA267" s="82"/>
      <c r="AB267" s="82"/>
      <c r="AC267" s="82"/>
      <c r="AD267" s="82"/>
    </row>
    <row r="268" spans="9:30" s="187" customFormat="1">
      <c r="I268" s="322"/>
      <c r="J268" s="322"/>
      <c r="K268" s="82"/>
      <c r="L268" s="82"/>
      <c r="M268" s="82"/>
      <c r="N268" s="82"/>
      <c r="O268" s="82"/>
      <c r="P268" s="82"/>
      <c r="Q268" s="82"/>
      <c r="R268" s="82"/>
      <c r="S268" s="82"/>
      <c r="T268" s="82"/>
      <c r="U268" s="82"/>
      <c r="V268" s="82"/>
      <c r="W268" s="82"/>
      <c r="X268" s="82"/>
      <c r="Y268" s="82"/>
      <c r="Z268" s="82"/>
      <c r="AA268" s="82"/>
      <c r="AB268" s="82"/>
      <c r="AC268" s="82"/>
      <c r="AD268" s="82"/>
    </row>
    <row r="269" spans="9:30" s="187" customFormat="1">
      <c r="I269" s="322"/>
      <c r="J269" s="322"/>
      <c r="K269" s="82"/>
      <c r="L269" s="82"/>
      <c r="M269" s="82"/>
      <c r="N269" s="82"/>
      <c r="O269" s="82"/>
      <c r="P269" s="82"/>
      <c r="Q269" s="82"/>
      <c r="R269" s="82"/>
      <c r="S269" s="82"/>
      <c r="T269" s="82"/>
      <c r="U269" s="82"/>
      <c r="V269" s="82"/>
      <c r="W269" s="82"/>
      <c r="X269" s="82"/>
      <c r="Y269" s="82"/>
      <c r="Z269" s="82"/>
      <c r="AA269" s="82"/>
      <c r="AB269" s="82"/>
      <c r="AC269" s="82"/>
      <c r="AD269" s="82"/>
    </row>
    <row r="270" spans="9:30" s="187" customFormat="1">
      <c r="I270" s="322"/>
      <c r="J270" s="322"/>
      <c r="K270" s="82"/>
      <c r="L270" s="82"/>
      <c r="M270" s="82"/>
      <c r="N270" s="82"/>
      <c r="O270" s="82"/>
      <c r="P270" s="82"/>
      <c r="Q270" s="82"/>
      <c r="R270" s="82"/>
      <c r="S270" s="82"/>
      <c r="T270" s="82"/>
      <c r="U270" s="82"/>
      <c r="V270" s="82"/>
      <c r="W270" s="82"/>
      <c r="X270" s="82"/>
      <c r="Y270" s="82"/>
      <c r="Z270" s="82"/>
      <c r="AA270" s="82"/>
      <c r="AB270" s="82"/>
      <c r="AC270" s="82"/>
      <c r="AD270" s="82"/>
    </row>
    <row r="271" spans="9:30" s="187" customFormat="1">
      <c r="I271" s="322"/>
      <c r="J271" s="322"/>
      <c r="K271" s="82"/>
      <c r="L271" s="82"/>
      <c r="M271" s="82"/>
      <c r="N271" s="82"/>
      <c r="O271" s="82"/>
      <c r="P271" s="82"/>
      <c r="Q271" s="82"/>
      <c r="R271" s="82"/>
      <c r="S271" s="82"/>
      <c r="T271" s="82"/>
      <c r="U271" s="82"/>
      <c r="V271" s="82"/>
      <c r="W271" s="82"/>
      <c r="X271" s="82"/>
      <c r="Y271" s="82"/>
      <c r="Z271" s="82"/>
      <c r="AA271" s="82"/>
      <c r="AB271" s="82"/>
      <c r="AC271" s="82"/>
      <c r="AD271" s="82"/>
    </row>
    <row r="272" spans="9:30" s="187" customFormat="1">
      <c r="I272" s="322"/>
      <c r="J272" s="322"/>
      <c r="K272" s="82"/>
      <c r="L272" s="82"/>
      <c r="M272" s="82"/>
      <c r="N272" s="82"/>
      <c r="O272" s="82"/>
      <c r="P272" s="82"/>
      <c r="Q272" s="82"/>
      <c r="R272" s="82"/>
      <c r="S272" s="82"/>
      <c r="T272" s="82"/>
      <c r="U272" s="82"/>
      <c r="V272" s="82"/>
      <c r="W272" s="82"/>
      <c r="X272" s="82"/>
      <c r="Y272" s="82"/>
      <c r="Z272" s="82"/>
      <c r="AA272" s="82"/>
      <c r="AB272" s="82"/>
      <c r="AC272" s="82"/>
      <c r="AD272" s="82"/>
    </row>
    <row r="273" spans="9:30" s="187" customFormat="1">
      <c r="I273" s="322"/>
      <c r="J273" s="322"/>
      <c r="K273" s="82"/>
      <c r="L273" s="82"/>
      <c r="M273" s="82"/>
      <c r="N273" s="82"/>
      <c r="O273" s="82"/>
      <c r="P273" s="82"/>
      <c r="Q273" s="82"/>
      <c r="R273" s="82"/>
      <c r="S273" s="82"/>
      <c r="T273" s="82"/>
      <c r="U273" s="82"/>
      <c r="V273" s="82"/>
      <c r="W273" s="82"/>
      <c r="X273" s="82"/>
      <c r="Y273" s="82"/>
      <c r="Z273" s="82"/>
      <c r="AA273" s="82"/>
      <c r="AB273" s="82"/>
      <c r="AC273" s="82"/>
      <c r="AD273" s="82"/>
    </row>
    <row r="274" spans="9:30" s="187" customFormat="1">
      <c r="I274" s="322"/>
      <c r="J274" s="322"/>
      <c r="K274" s="82"/>
      <c r="L274" s="82"/>
      <c r="M274" s="82"/>
      <c r="N274" s="82"/>
      <c r="O274" s="82"/>
      <c r="P274" s="82"/>
      <c r="Q274" s="82"/>
      <c r="R274" s="82"/>
      <c r="S274" s="82"/>
      <c r="T274" s="82"/>
      <c r="U274" s="82"/>
      <c r="V274" s="82"/>
      <c r="W274" s="82"/>
      <c r="X274" s="82"/>
      <c r="Y274" s="82"/>
      <c r="Z274" s="82"/>
      <c r="AA274" s="82"/>
      <c r="AB274" s="82"/>
      <c r="AC274" s="82"/>
      <c r="AD274" s="82"/>
    </row>
    <row r="275" spans="9:30" s="187" customFormat="1">
      <c r="I275" s="322"/>
      <c r="J275" s="322"/>
      <c r="K275" s="82"/>
      <c r="L275" s="82"/>
      <c r="M275" s="82"/>
      <c r="N275" s="82"/>
      <c r="O275" s="82"/>
      <c r="P275" s="82"/>
      <c r="Q275" s="82"/>
      <c r="R275" s="82"/>
      <c r="S275" s="82"/>
      <c r="T275" s="82"/>
      <c r="U275" s="82"/>
      <c r="V275" s="82"/>
      <c r="W275" s="82"/>
      <c r="X275" s="82"/>
      <c r="Y275" s="82"/>
      <c r="Z275" s="82"/>
      <c r="AA275" s="82"/>
      <c r="AB275" s="82"/>
      <c r="AC275" s="82"/>
      <c r="AD275" s="82"/>
    </row>
    <row r="276" spans="9:30" s="187" customFormat="1">
      <c r="I276" s="322"/>
      <c r="J276" s="322"/>
      <c r="K276" s="82"/>
      <c r="L276" s="82"/>
      <c r="M276" s="82"/>
      <c r="N276" s="82"/>
      <c r="O276" s="82"/>
      <c r="P276" s="82"/>
      <c r="Q276" s="82"/>
      <c r="R276" s="82"/>
      <c r="S276" s="82"/>
      <c r="T276" s="82"/>
      <c r="U276" s="82"/>
      <c r="V276" s="82"/>
      <c r="W276" s="82"/>
      <c r="X276" s="82"/>
      <c r="Y276" s="82"/>
      <c r="Z276" s="82"/>
      <c r="AA276" s="82"/>
      <c r="AB276" s="82"/>
      <c r="AC276" s="82"/>
      <c r="AD276" s="82"/>
    </row>
    <row r="277" spans="9:30" s="187" customFormat="1">
      <c r="I277" s="322"/>
      <c r="J277" s="322"/>
      <c r="K277" s="82"/>
      <c r="L277" s="82"/>
      <c r="M277" s="82"/>
      <c r="N277" s="82"/>
      <c r="O277" s="82"/>
      <c r="P277" s="82"/>
      <c r="Q277" s="82"/>
      <c r="R277" s="82"/>
      <c r="S277" s="82"/>
      <c r="T277" s="82"/>
      <c r="U277" s="82"/>
      <c r="V277" s="82"/>
      <c r="W277" s="82"/>
      <c r="X277" s="82"/>
      <c r="Y277" s="82"/>
      <c r="Z277" s="82"/>
      <c r="AA277" s="82"/>
      <c r="AB277" s="82"/>
      <c r="AC277" s="82"/>
      <c r="AD277" s="82"/>
    </row>
    <row r="278" spans="9:30" s="187" customFormat="1">
      <c r="I278" s="322"/>
      <c r="J278" s="322"/>
      <c r="K278" s="82"/>
      <c r="L278" s="82"/>
      <c r="M278" s="82"/>
      <c r="N278" s="82"/>
      <c r="O278" s="82"/>
      <c r="P278" s="82"/>
      <c r="Q278" s="82"/>
      <c r="R278" s="82"/>
      <c r="S278" s="82"/>
      <c r="T278" s="82"/>
      <c r="U278" s="82"/>
      <c r="V278" s="82"/>
      <c r="W278" s="82"/>
      <c r="X278" s="82"/>
      <c r="Y278" s="82"/>
      <c r="Z278" s="82"/>
      <c r="AA278" s="82"/>
      <c r="AB278" s="82"/>
      <c r="AC278" s="82"/>
      <c r="AD278" s="82"/>
    </row>
    <row r="279" spans="9:30" s="187" customFormat="1">
      <c r="I279" s="322"/>
      <c r="J279" s="322"/>
      <c r="K279" s="82"/>
      <c r="L279" s="82"/>
      <c r="M279" s="82"/>
      <c r="N279" s="82"/>
      <c r="O279" s="82"/>
      <c r="P279" s="82"/>
      <c r="Q279" s="82"/>
      <c r="R279" s="82"/>
      <c r="S279" s="82"/>
      <c r="T279" s="82"/>
      <c r="U279" s="82"/>
      <c r="V279" s="82"/>
      <c r="W279" s="82"/>
      <c r="X279" s="82"/>
      <c r="Y279" s="82"/>
      <c r="Z279" s="82"/>
      <c r="AA279" s="82"/>
      <c r="AB279" s="82"/>
      <c r="AC279" s="82"/>
      <c r="AD279" s="82"/>
    </row>
    <row r="280" spans="9:30" s="187" customFormat="1">
      <c r="I280" s="322"/>
      <c r="J280" s="322"/>
      <c r="K280" s="82"/>
      <c r="L280" s="82"/>
      <c r="M280" s="82"/>
      <c r="N280" s="82"/>
      <c r="O280" s="82"/>
      <c r="P280" s="82"/>
      <c r="Q280" s="82"/>
      <c r="R280" s="82"/>
      <c r="S280" s="82"/>
      <c r="T280" s="82"/>
      <c r="U280" s="82"/>
      <c r="V280" s="82"/>
      <c r="W280" s="82"/>
      <c r="X280" s="82"/>
      <c r="Y280" s="82"/>
      <c r="Z280" s="82"/>
      <c r="AA280" s="82"/>
      <c r="AB280" s="82"/>
      <c r="AC280" s="82"/>
      <c r="AD280" s="82"/>
    </row>
    <row r="281" spans="9:30" s="187" customFormat="1">
      <c r="I281" s="322"/>
      <c r="J281" s="322"/>
      <c r="K281" s="82"/>
      <c r="L281" s="82"/>
      <c r="M281" s="82"/>
      <c r="N281" s="82"/>
      <c r="O281" s="82"/>
      <c r="P281" s="82"/>
      <c r="Q281" s="82"/>
      <c r="R281" s="82"/>
      <c r="S281" s="82"/>
      <c r="T281" s="82"/>
      <c r="U281" s="82"/>
      <c r="V281" s="82"/>
      <c r="W281" s="82"/>
      <c r="X281" s="82"/>
      <c r="Y281" s="82"/>
      <c r="Z281" s="82"/>
      <c r="AA281" s="82"/>
      <c r="AB281" s="82"/>
      <c r="AC281" s="82"/>
      <c r="AD281" s="82"/>
    </row>
    <row r="282" spans="9:30" s="187" customFormat="1">
      <c r="I282" s="322"/>
      <c r="J282" s="322"/>
      <c r="K282" s="82"/>
      <c r="L282" s="82"/>
      <c r="M282" s="82"/>
      <c r="N282" s="82"/>
      <c r="O282" s="82"/>
      <c r="P282" s="82"/>
      <c r="Q282" s="82"/>
      <c r="R282" s="82"/>
      <c r="S282" s="82"/>
      <c r="T282" s="82"/>
      <c r="U282" s="82"/>
      <c r="V282" s="82"/>
      <c r="W282" s="82"/>
      <c r="X282" s="82"/>
      <c r="Y282" s="82"/>
      <c r="Z282" s="82"/>
      <c r="AA282" s="82"/>
      <c r="AB282" s="82"/>
      <c r="AC282" s="82"/>
      <c r="AD282" s="82"/>
    </row>
    <row r="283" spans="9:30" s="187" customFormat="1">
      <c r="I283" s="322"/>
      <c r="J283" s="322"/>
      <c r="K283" s="82"/>
      <c r="L283" s="82"/>
      <c r="M283" s="82"/>
      <c r="N283" s="82"/>
      <c r="O283" s="82"/>
      <c r="P283" s="82"/>
      <c r="Q283" s="82"/>
      <c r="R283" s="82"/>
      <c r="S283" s="82"/>
      <c r="T283" s="82"/>
      <c r="U283" s="82"/>
      <c r="V283" s="82"/>
      <c r="W283" s="82"/>
      <c r="X283" s="82"/>
      <c r="Y283" s="82"/>
      <c r="Z283" s="82"/>
      <c r="AA283" s="82"/>
      <c r="AB283" s="82"/>
      <c r="AC283" s="82"/>
      <c r="AD283" s="82"/>
    </row>
    <row r="284" spans="9:30" s="187" customFormat="1">
      <c r="I284" s="322"/>
      <c r="J284" s="322"/>
      <c r="K284" s="82"/>
      <c r="L284" s="82"/>
      <c r="M284" s="82"/>
      <c r="N284" s="82"/>
      <c r="O284" s="82"/>
      <c r="P284" s="82"/>
      <c r="Q284" s="82"/>
      <c r="R284" s="82"/>
      <c r="S284" s="82"/>
      <c r="T284" s="82"/>
      <c r="U284" s="82"/>
      <c r="V284" s="82"/>
      <c r="W284" s="82"/>
      <c r="X284" s="82"/>
      <c r="Y284" s="82"/>
      <c r="Z284" s="82"/>
      <c r="AA284" s="82"/>
      <c r="AB284" s="82"/>
      <c r="AC284" s="82"/>
      <c r="AD284" s="82"/>
    </row>
    <row r="285" spans="9:30" s="187" customFormat="1">
      <c r="I285" s="322"/>
      <c r="J285" s="322"/>
      <c r="K285" s="82"/>
      <c r="L285" s="82"/>
      <c r="M285" s="82"/>
      <c r="N285" s="82"/>
      <c r="O285" s="82"/>
      <c r="P285" s="82"/>
      <c r="Q285" s="82"/>
      <c r="R285" s="82"/>
      <c r="S285" s="82"/>
      <c r="T285" s="82"/>
      <c r="U285" s="82"/>
      <c r="V285" s="82"/>
      <c r="W285" s="82"/>
      <c r="X285" s="82"/>
      <c r="Y285" s="82"/>
      <c r="Z285" s="82"/>
      <c r="AA285" s="82"/>
      <c r="AB285" s="82"/>
      <c r="AC285" s="82"/>
      <c r="AD285" s="82"/>
    </row>
    <row r="286" spans="9:30" s="187" customFormat="1">
      <c r="I286" s="322"/>
      <c r="J286" s="322"/>
      <c r="K286" s="82"/>
      <c r="L286" s="82"/>
      <c r="M286" s="82"/>
      <c r="N286" s="82"/>
      <c r="O286" s="82"/>
      <c r="P286" s="82"/>
      <c r="Q286" s="82"/>
      <c r="R286" s="82"/>
      <c r="S286" s="82"/>
      <c r="T286" s="82"/>
      <c r="U286" s="82"/>
      <c r="V286" s="82"/>
      <c r="W286" s="82"/>
      <c r="X286" s="82"/>
      <c r="Y286" s="82"/>
      <c r="Z286" s="82"/>
      <c r="AA286" s="82"/>
      <c r="AB286" s="82"/>
      <c r="AC286" s="82"/>
      <c r="AD286" s="82"/>
    </row>
    <row r="287" spans="9:30" s="187" customFormat="1">
      <c r="I287" s="322"/>
      <c r="J287" s="322"/>
      <c r="K287" s="82"/>
      <c r="L287" s="82"/>
      <c r="M287" s="82"/>
      <c r="N287" s="82"/>
      <c r="O287" s="82"/>
      <c r="P287" s="82"/>
      <c r="Q287" s="82"/>
      <c r="R287" s="82"/>
      <c r="S287" s="82"/>
      <c r="T287" s="82"/>
      <c r="U287" s="82"/>
      <c r="V287" s="82"/>
      <c r="W287" s="82"/>
      <c r="X287" s="82"/>
      <c r="Y287" s="82"/>
      <c r="Z287" s="82"/>
      <c r="AA287" s="82"/>
      <c r="AB287" s="82"/>
      <c r="AC287" s="82"/>
      <c r="AD287" s="82"/>
    </row>
    <row r="288" spans="9:30" s="187" customFormat="1">
      <c r="I288" s="322"/>
      <c r="J288" s="322"/>
      <c r="K288" s="82"/>
      <c r="L288" s="82"/>
      <c r="M288" s="82"/>
      <c r="N288" s="82"/>
      <c r="O288" s="82"/>
      <c r="P288" s="82"/>
      <c r="Q288" s="82"/>
      <c r="R288" s="82"/>
      <c r="S288" s="82"/>
      <c r="T288" s="82"/>
      <c r="U288" s="82"/>
      <c r="V288" s="82"/>
      <c r="W288" s="82"/>
      <c r="X288" s="82"/>
      <c r="Y288" s="82"/>
      <c r="Z288" s="82"/>
      <c r="AA288" s="82"/>
      <c r="AB288" s="82"/>
      <c r="AC288" s="82"/>
      <c r="AD288" s="82"/>
    </row>
    <row r="289" spans="9:55" s="187" customFormat="1">
      <c r="I289" s="322"/>
      <c r="J289" s="322"/>
      <c r="K289" s="82"/>
      <c r="L289" s="82"/>
      <c r="M289" s="82"/>
      <c r="N289" s="82"/>
      <c r="O289" s="82"/>
      <c r="P289" s="82"/>
      <c r="Q289" s="82"/>
      <c r="R289" s="82"/>
      <c r="S289" s="82"/>
      <c r="T289" s="82"/>
      <c r="U289" s="82"/>
      <c r="V289" s="82"/>
      <c r="W289" s="82"/>
      <c r="X289" s="82"/>
      <c r="Y289" s="82"/>
      <c r="Z289" s="82"/>
      <c r="AA289" s="82"/>
      <c r="AB289" s="82"/>
      <c r="AC289" s="82"/>
      <c r="AD289" s="82"/>
    </row>
    <row r="290" spans="9:55" s="187" customFormat="1">
      <c r="I290" s="322"/>
      <c r="J290" s="322"/>
      <c r="K290" s="82"/>
      <c r="L290" s="82"/>
      <c r="M290" s="82"/>
      <c r="N290" s="82"/>
      <c r="O290" s="82"/>
      <c r="P290" s="82"/>
      <c r="Q290" s="82"/>
      <c r="R290" s="82"/>
      <c r="S290" s="82"/>
      <c r="T290" s="82"/>
      <c r="U290" s="82"/>
      <c r="V290" s="82"/>
      <c r="W290" s="82"/>
      <c r="X290" s="82"/>
      <c r="Y290" s="82"/>
      <c r="Z290" s="82"/>
      <c r="AA290" s="82"/>
      <c r="AB290" s="82"/>
      <c r="AC290" s="82"/>
      <c r="AD290" s="82"/>
      <c r="AT290" s="81"/>
    </row>
    <row r="291" spans="9:55" s="187" customFormat="1">
      <c r="I291" s="322"/>
      <c r="J291" s="322"/>
      <c r="K291" s="82"/>
      <c r="L291" s="82"/>
      <c r="M291" s="82"/>
      <c r="N291" s="82"/>
      <c r="O291" s="82"/>
      <c r="P291" s="82"/>
      <c r="Q291" s="82"/>
      <c r="R291" s="82"/>
      <c r="S291" s="82"/>
      <c r="T291" s="82"/>
      <c r="U291" s="82"/>
      <c r="V291" s="82"/>
      <c r="W291" s="82"/>
      <c r="X291" s="82"/>
      <c r="Y291" s="82"/>
      <c r="Z291" s="82"/>
      <c r="AA291" s="82"/>
      <c r="AB291" s="82"/>
      <c r="AC291" s="82"/>
      <c r="AD291" s="82"/>
      <c r="AT291" s="82"/>
    </row>
    <row r="292" spans="9:55" s="187" customFormat="1">
      <c r="I292" s="322"/>
      <c r="J292" s="322"/>
      <c r="K292" s="82"/>
      <c r="L292" s="82"/>
      <c r="M292" s="82"/>
      <c r="N292" s="82"/>
      <c r="O292" s="82"/>
      <c r="P292" s="82"/>
      <c r="Q292" s="82"/>
      <c r="R292" s="82"/>
      <c r="S292" s="82"/>
      <c r="T292" s="82"/>
      <c r="U292" s="82"/>
      <c r="V292" s="82"/>
      <c r="W292" s="82"/>
      <c r="X292" s="82"/>
      <c r="Y292" s="82"/>
      <c r="Z292" s="82"/>
      <c r="AA292" s="82"/>
      <c r="AB292" s="82"/>
      <c r="AC292" s="82"/>
      <c r="AD292" s="82"/>
      <c r="AT292" s="81"/>
    </row>
    <row r="293" spans="9:55" s="187" customFormat="1">
      <c r="I293" s="322"/>
      <c r="J293" s="322"/>
      <c r="K293" s="82"/>
      <c r="L293" s="82"/>
      <c r="M293" s="82"/>
      <c r="N293" s="82"/>
      <c r="O293" s="82"/>
      <c r="P293" s="82"/>
      <c r="Q293" s="82"/>
      <c r="R293" s="82"/>
      <c r="S293" s="82"/>
      <c r="T293" s="82"/>
      <c r="U293" s="82"/>
      <c r="V293" s="82"/>
      <c r="W293" s="82"/>
      <c r="X293" s="82"/>
      <c r="Y293" s="82"/>
      <c r="Z293" s="82"/>
      <c r="AA293" s="82"/>
      <c r="AB293" s="82"/>
      <c r="AC293" s="82"/>
      <c r="AD293" s="82"/>
      <c r="AT293" s="82"/>
    </row>
    <row r="294" spans="9:55" s="187" customFormat="1">
      <c r="I294" s="322"/>
      <c r="J294" s="322"/>
      <c r="K294" s="82"/>
      <c r="L294" s="82"/>
      <c r="M294" s="82"/>
      <c r="N294" s="82"/>
      <c r="O294" s="82"/>
      <c r="P294" s="82"/>
      <c r="Q294" s="82"/>
      <c r="R294" s="82"/>
      <c r="S294" s="82"/>
      <c r="T294" s="82"/>
      <c r="U294" s="82"/>
      <c r="V294" s="82"/>
      <c r="W294" s="82"/>
      <c r="X294" s="82"/>
      <c r="Y294" s="82"/>
      <c r="Z294" s="82"/>
      <c r="AA294" s="82"/>
      <c r="AB294" s="82"/>
      <c r="AC294" s="82"/>
      <c r="AD294" s="82"/>
      <c r="AT294" s="82"/>
    </row>
    <row r="295" spans="9:55" s="187" customFormat="1">
      <c r="I295" s="322"/>
      <c r="J295" s="322"/>
      <c r="K295" s="82"/>
      <c r="L295" s="82"/>
      <c r="M295" s="82"/>
      <c r="N295" s="82"/>
      <c r="O295" s="82"/>
      <c r="P295" s="82"/>
      <c r="Q295" s="82"/>
      <c r="R295" s="82"/>
      <c r="S295" s="82"/>
      <c r="T295" s="82"/>
      <c r="U295" s="82"/>
      <c r="V295" s="82"/>
      <c r="W295" s="82"/>
      <c r="X295" s="82"/>
      <c r="Y295" s="82"/>
      <c r="Z295" s="82"/>
      <c r="AA295" s="82"/>
      <c r="AB295" s="82"/>
      <c r="AC295" s="82"/>
      <c r="AD295" s="82"/>
      <c r="AT295" s="82"/>
    </row>
    <row r="296" spans="9:55" s="187" customFormat="1">
      <c r="I296" s="322"/>
      <c r="J296" s="322"/>
      <c r="K296" s="82"/>
      <c r="L296" s="82"/>
      <c r="M296" s="82"/>
      <c r="N296" s="82"/>
      <c r="O296" s="82"/>
      <c r="P296" s="82"/>
      <c r="Q296" s="82"/>
      <c r="R296" s="82"/>
      <c r="S296" s="82"/>
      <c r="T296" s="82"/>
      <c r="U296" s="82"/>
      <c r="V296" s="82"/>
      <c r="W296" s="82"/>
      <c r="X296" s="82"/>
      <c r="Y296" s="82"/>
      <c r="Z296" s="82"/>
      <c r="AA296" s="82"/>
      <c r="AB296" s="82"/>
      <c r="AC296" s="82"/>
      <c r="AD296" s="82"/>
      <c r="AT296" s="82"/>
      <c r="AU296" s="81"/>
    </row>
    <row r="297" spans="9:55" s="187" customFormat="1">
      <c r="I297" s="322"/>
      <c r="J297" s="322"/>
      <c r="K297" s="82"/>
      <c r="L297" s="82"/>
      <c r="M297" s="82"/>
      <c r="N297" s="82"/>
      <c r="O297" s="82"/>
      <c r="P297" s="82"/>
      <c r="Q297" s="82"/>
      <c r="R297" s="82"/>
      <c r="S297" s="82"/>
      <c r="T297" s="82"/>
      <c r="U297" s="82"/>
      <c r="V297" s="82"/>
      <c r="W297" s="82"/>
      <c r="X297" s="82"/>
      <c r="Y297" s="82"/>
      <c r="Z297" s="82"/>
      <c r="AA297" s="82"/>
      <c r="AB297" s="82"/>
      <c r="AC297" s="82"/>
      <c r="AD297" s="82"/>
      <c r="AT297" s="82"/>
      <c r="AU297" s="82"/>
      <c r="AV297" s="82"/>
      <c r="AW297" s="82"/>
      <c r="AX297" s="82"/>
      <c r="AY297" s="82"/>
      <c r="AZ297" s="82"/>
      <c r="BA297" s="82"/>
      <c r="BB297" s="82"/>
    </row>
    <row r="298" spans="9:55" s="187" customFormat="1">
      <c r="I298" s="322"/>
      <c r="J298" s="322"/>
      <c r="K298" s="82"/>
      <c r="L298" s="82"/>
      <c r="M298" s="82"/>
      <c r="N298" s="82"/>
      <c r="O298" s="82"/>
      <c r="P298" s="82"/>
      <c r="Q298" s="82"/>
      <c r="R298" s="82"/>
      <c r="S298" s="82"/>
      <c r="T298" s="82"/>
      <c r="U298" s="82"/>
      <c r="V298" s="82"/>
      <c r="W298" s="82"/>
      <c r="X298" s="82"/>
      <c r="Y298" s="82"/>
      <c r="Z298" s="82"/>
      <c r="AA298" s="82"/>
      <c r="AB298" s="82"/>
      <c r="AC298" s="82"/>
      <c r="AD298" s="82"/>
      <c r="AT298" s="82"/>
      <c r="AU298" s="81"/>
      <c r="AV298" s="82"/>
      <c r="AW298" s="82"/>
      <c r="AX298" s="82"/>
      <c r="AY298" s="82"/>
      <c r="AZ298" s="82"/>
      <c r="BA298" s="82"/>
      <c r="BB298" s="82"/>
      <c r="BC298" s="82"/>
    </row>
    <row r="299" spans="9:55" s="187" customFormat="1">
      <c r="I299" s="322"/>
      <c r="J299" s="322"/>
      <c r="K299" s="82"/>
      <c r="L299" s="82"/>
      <c r="M299" s="82"/>
      <c r="N299" s="82"/>
      <c r="O299" s="82"/>
      <c r="P299" s="82"/>
      <c r="Q299" s="82"/>
      <c r="R299" s="82"/>
      <c r="S299" s="82"/>
      <c r="T299" s="82"/>
      <c r="U299" s="82"/>
      <c r="V299" s="82"/>
      <c r="W299" s="82"/>
      <c r="X299" s="82"/>
      <c r="Y299" s="82"/>
      <c r="Z299" s="82"/>
      <c r="AA299" s="82"/>
      <c r="AB299" s="82"/>
      <c r="AC299" s="82"/>
      <c r="AD299" s="82"/>
      <c r="AT299" s="82"/>
      <c r="AU299" s="82"/>
      <c r="AV299" s="82"/>
      <c r="AW299" s="82"/>
      <c r="AX299" s="82"/>
      <c r="AY299" s="82"/>
      <c r="AZ299" s="82"/>
      <c r="BA299" s="82"/>
    </row>
    <row r="300" spans="9:55" s="187" customFormat="1">
      <c r="I300" s="322"/>
      <c r="J300" s="322"/>
      <c r="K300" s="82"/>
      <c r="L300" s="82"/>
      <c r="M300" s="82"/>
      <c r="N300" s="82"/>
      <c r="O300" s="82"/>
      <c r="P300" s="82"/>
      <c r="Q300" s="82"/>
      <c r="R300" s="82"/>
      <c r="S300" s="82"/>
      <c r="T300" s="82"/>
      <c r="U300" s="82"/>
      <c r="V300" s="82"/>
      <c r="W300" s="82"/>
      <c r="X300" s="82"/>
      <c r="Y300" s="82"/>
      <c r="Z300" s="82"/>
      <c r="AA300" s="82"/>
      <c r="AB300" s="82"/>
      <c r="AC300" s="82"/>
      <c r="AD300" s="82"/>
      <c r="AT300" s="82"/>
      <c r="AU300" s="82"/>
      <c r="AV300" s="82"/>
    </row>
    <row r="301" spans="9:55" s="187" customFormat="1">
      <c r="I301" s="322"/>
      <c r="J301" s="322"/>
      <c r="K301" s="82"/>
      <c r="L301" s="82"/>
      <c r="M301" s="82"/>
      <c r="N301" s="82"/>
      <c r="O301" s="82"/>
      <c r="P301" s="82"/>
      <c r="Q301" s="82"/>
      <c r="R301" s="82"/>
      <c r="S301" s="82"/>
      <c r="T301" s="82"/>
      <c r="U301" s="82"/>
      <c r="V301" s="82"/>
      <c r="W301" s="82"/>
      <c r="X301" s="82"/>
      <c r="Y301" s="82"/>
      <c r="Z301" s="82"/>
      <c r="AA301" s="82"/>
      <c r="AB301" s="82"/>
      <c r="AC301" s="82"/>
      <c r="AD301" s="82"/>
      <c r="AT301" s="82"/>
      <c r="AU301" s="82"/>
      <c r="AV301" s="82"/>
    </row>
    <row r="302" spans="9:55" s="187" customFormat="1">
      <c r="I302" s="322"/>
      <c r="J302" s="322"/>
      <c r="K302" s="82"/>
      <c r="L302" s="82"/>
      <c r="M302" s="82"/>
      <c r="N302" s="82"/>
      <c r="O302" s="82"/>
      <c r="P302" s="82"/>
      <c r="Q302" s="82"/>
      <c r="R302" s="82"/>
      <c r="S302" s="82"/>
      <c r="T302" s="82"/>
      <c r="U302" s="82"/>
      <c r="V302" s="82"/>
      <c r="W302" s="82"/>
      <c r="X302" s="82"/>
      <c r="Y302" s="82"/>
      <c r="Z302" s="82"/>
      <c r="AA302" s="82"/>
      <c r="AB302" s="82"/>
      <c r="AC302" s="82"/>
      <c r="AD302" s="82"/>
      <c r="AT302" s="82"/>
      <c r="AU302" s="82"/>
      <c r="AV302" s="82"/>
    </row>
    <row r="303" spans="9:55" s="187" customFormat="1">
      <c r="I303" s="322"/>
      <c r="J303" s="322"/>
      <c r="K303" s="82"/>
      <c r="L303" s="82"/>
      <c r="M303" s="82"/>
      <c r="N303" s="82"/>
      <c r="O303" s="82"/>
      <c r="P303" s="82"/>
      <c r="Q303" s="82"/>
      <c r="R303" s="82"/>
      <c r="S303" s="82"/>
      <c r="T303" s="82"/>
      <c r="U303" s="82"/>
      <c r="V303" s="82"/>
      <c r="W303" s="82"/>
      <c r="X303" s="82"/>
      <c r="Y303" s="82"/>
      <c r="Z303" s="82"/>
      <c r="AA303" s="82"/>
      <c r="AB303" s="82"/>
      <c r="AC303" s="82"/>
      <c r="AD303" s="82"/>
      <c r="AT303" s="82"/>
      <c r="AU303" s="82"/>
      <c r="AV303" s="82"/>
    </row>
    <row r="304" spans="9:55" s="187" customFormat="1">
      <c r="I304" s="322"/>
      <c r="J304" s="322"/>
      <c r="K304" s="82"/>
      <c r="L304" s="82"/>
      <c r="M304" s="82"/>
      <c r="N304" s="82"/>
      <c r="O304" s="82"/>
      <c r="P304" s="82"/>
      <c r="Q304" s="82"/>
      <c r="R304" s="82"/>
      <c r="S304" s="82"/>
      <c r="T304" s="82"/>
      <c r="U304" s="82"/>
      <c r="V304" s="82"/>
      <c r="W304" s="82"/>
      <c r="X304" s="82"/>
      <c r="Y304" s="82"/>
      <c r="Z304" s="82"/>
      <c r="AA304" s="82"/>
      <c r="AB304" s="82"/>
      <c r="AC304" s="82"/>
      <c r="AD304" s="82"/>
      <c r="AT304" s="82"/>
      <c r="AU304" s="82"/>
      <c r="AV304" s="82"/>
    </row>
    <row r="305" spans="1:48" s="187" customFormat="1">
      <c r="I305" s="322"/>
      <c r="J305" s="322"/>
      <c r="K305" s="82"/>
      <c r="L305" s="82"/>
      <c r="M305" s="82"/>
      <c r="N305" s="82"/>
      <c r="O305" s="82"/>
      <c r="P305" s="82"/>
      <c r="Q305" s="82"/>
      <c r="R305" s="82"/>
      <c r="S305" s="82"/>
      <c r="T305" s="82"/>
      <c r="U305" s="82"/>
      <c r="V305" s="82"/>
      <c r="W305" s="82"/>
      <c r="X305" s="82"/>
      <c r="Y305" s="82"/>
      <c r="Z305" s="82"/>
      <c r="AA305" s="82"/>
      <c r="AB305" s="82"/>
      <c r="AC305" s="82"/>
      <c r="AD305" s="82"/>
      <c r="AT305" s="82"/>
      <c r="AU305" s="82"/>
      <c r="AV305" s="82"/>
    </row>
    <row r="306" spans="1:48" s="187" customFormat="1">
      <c r="I306" s="322"/>
      <c r="J306" s="322"/>
      <c r="K306" s="82"/>
      <c r="L306" s="82"/>
      <c r="M306" s="82"/>
      <c r="N306" s="82"/>
      <c r="O306" s="82"/>
      <c r="P306" s="82"/>
      <c r="Q306" s="82"/>
      <c r="R306" s="82"/>
      <c r="S306" s="82"/>
      <c r="T306" s="82"/>
      <c r="U306" s="82"/>
      <c r="V306" s="82"/>
      <c r="W306" s="82"/>
      <c r="X306" s="82"/>
      <c r="Y306" s="82"/>
      <c r="Z306" s="82"/>
      <c r="AA306" s="82"/>
      <c r="AB306" s="82"/>
      <c r="AC306" s="82"/>
      <c r="AD306" s="82"/>
      <c r="AT306" s="82"/>
      <c r="AU306" s="82"/>
      <c r="AV306" s="82"/>
    </row>
    <row r="307" spans="1:48" s="187" customFormat="1">
      <c r="I307" s="322"/>
      <c r="J307" s="322"/>
      <c r="K307" s="82"/>
      <c r="L307" s="82"/>
      <c r="M307" s="82"/>
      <c r="N307" s="82"/>
      <c r="O307" s="82"/>
      <c r="P307" s="82"/>
      <c r="Q307" s="82"/>
      <c r="R307" s="82"/>
      <c r="S307" s="82"/>
      <c r="T307" s="82"/>
      <c r="U307" s="82"/>
      <c r="V307" s="82"/>
      <c r="W307" s="82"/>
      <c r="X307" s="82"/>
      <c r="Y307" s="82"/>
      <c r="Z307" s="82"/>
      <c r="AA307" s="82"/>
      <c r="AB307" s="82"/>
      <c r="AC307" s="82"/>
      <c r="AD307" s="82"/>
      <c r="AT307" s="82"/>
      <c r="AU307" s="82"/>
      <c r="AV307" s="82"/>
    </row>
    <row r="308" spans="1:48" s="187" customFormat="1">
      <c r="I308" s="322"/>
      <c r="J308" s="322"/>
      <c r="K308" s="82"/>
      <c r="L308" s="82"/>
      <c r="M308" s="82"/>
      <c r="N308" s="82"/>
      <c r="O308" s="82"/>
      <c r="P308" s="82"/>
      <c r="Q308" s="82"/>
      <c r="R308" s="82"/>
      <c r="S308" s="82"/>
      <c r="T308" s="82"/>
      <c r="U308" s="82"/>
      <c r="V308" s="82"/>
      <c r="W308" s="82"/>
      <c r="X308" s="82"/>
      <c r="Y308" s="82"/>
      <c r="Z308" s="82"/>
      <c r="AA308" s="82"/>
      <c r="AB308" s="82"/>
      <c r="AC308" s="82"/>
      <c r="AD308" s="82"/>
      <c r="AT308" s="82"/>
      <c r="AU308" s="82"/>
      <c r="AV308" s="82"/>
    </row>
    <row r="309" spans="1:48" s="187" customFormat="1">
      <c r="I309" s="322"/>
      <c r="J309" s="322"/>
      <c r="K309" s="82"/>
      <c r="L309" s="82"/>
      <c r="M309" s="82"/>
      <c r="N309" s="82"/>
      <c r="O309" s="82"/>
      <c r="P309" s="82"/>
      <c r="Q309" s="82"/>
      <c r="R309" s="82"/>
      <c r="S309" s="82"/>
      <c r="T309" s="82"/>
      <c r="U309" s="82"/>
      <c r="V309" s="82"/>
      <c r="W309" s="82"/>
      <c r="X309" s="82"/>
      <c r="Y309" s="82"/>
      <c r="Z309" s="82"/>
      <c r="AA309" s="82"/>
      <c r="AB309" s="82"/>
      <c r="AC309" s="82"/>
      <c r="AD309" s="82"/>
      <c r="AT309" s="82"/>
      <c r="AU309" s="82"/>
      <c r="AV309" s="82"/>
    </row>
    <row r="310" spans="1:48" s="187" customFormat="1">
      <c r="I310" s="322"/>
      <c r="J310" s="322"/>
      <c r="K310" s="82"/>
      <c r="L310" s="82"/>
      <c r="M310" s="82"/>
      <c r="N310" s="82"/>
      <c r="O310" s="82"/>
      <c r="P310" s="82"/>
      <c r="Q310" s="82"/>
      <c r="R310" s="82"/>
      <c r="S310" s="82"/>
      <c r="T310" s="82"/>
      <c r="U310" s="82"/>
      <c r="V310" s="82"/>
      <c r="W310" s="82"/>
      <c r="X310" s="82"/>
      <c r="Y310" s="82"/>
      <c r="Z310" s="82"/>
      <c r="AA310" s="82"/>
      <c r="AB310" s="82"/>
      <c r="AC310" s="82"/>
      <c r="AD310" s="82"/>
      <c r="AT310" s="82"/>
      <c r="AU310" s="82"/>
      <c r="AV310" s="82"/>
    </row>
    <row r="311" spans="1:48">
      <c r="A311" s="187"/>
      <c r="B311" s="187"/>
      <c r="C311" s="187"/>
      <c r="D311" s="187"/>
      <c r="E311" s="187"/>
      <c r="F311" s="187"/>
      <c r="G311" s="187"/>
      <c r="H311" s="187"/>
      <c r="I311" s="322"/>
      <c r="J311" s="322"/>
      <c r="K311" s="82"/>
      <c r="L311" s="82"/>
      <c r="M311" s="82"/>
      <c r="N311" s="82"/>
      <c r="O311" s="82"/>
      <c r="P311" s="82"/>
      <c r="Q311" s="82"/>
      <c r="R311" s="82"/>
      <c r="S311" s="82"/>
      <c r="T311" s="82"/>
      <c r="U311" s="82"/>
      <c r="V311" s="82"/>
      <c r="W311" s="82"/>
      <c r="X311" s="82"/>
      <c r="Y311" s="82"/>
      <c r="Z311" s="82"/>
      <c r="AA311" s="82"/>
      <c r="AB311" s="82"/>
      <c r="AC311" s="82"/>
      <c r="AD311" s="82"/>
      <c r="AE311" s="187"/>
      <c r="AF311" s="187"/>
      <c r="AG311" s="187"/>
      <c r="AH311" s="187"/>
      <c r="AI311" s="187"/>
      <c r="AJ311" s="187"/>
      <c r="AK311" s="187"/>
      <c r="AL311" s="187"/>
      <c r="AM311" s="187"/>
      <c r="AN311" s="187"/>
      <c r="AO311" s="187"/>
      <c r="AP311" s="187"/>
      <c r="AT311" s="25"/>
      <c r="AU311" s="25"/>
      <c r="AV311" s="25"/>
    </row>
    <row r="312" spans="1:48">
      <c r="A312" s="187"/>
      <c r="B312" s="187"/>
      <c r="C312" s="187"/>
      <c r="D312" s="187"/>
      <c r="E312" s="187"/>
      <c r="F312" s="187"/>
      <c r="G312" s="187"/>
      <c r="H312" s="187"/>
      <c r="I312" s="322"/>
      <c r="J312" s="322"/>
      <c r="K312" s="82"/>
      <c r="L312" s="82"/>
      <c r="M312" s="82"/>
      <c r="N312" s="82"/>
      <c r="O312" s="82"/>
      <c r="P312" s="82"/>
      <c r="Q312" s="82"/>
      <c r="R312" s="82"/>
      <c r="S312" s="82"/>
      <c r="T312" s="82"/>
      <c r="U312" s="82"/>
      <c r="V312" s="82"/>
      <c r="W312" s="82"/>
      <c r="X312" s="82"/>
      <c r="Y312" s="82"/>
      <c r="Z312" s="82"/>
      <c r="AA312" s="82"/>
      <c r="AB312" s="82"/>
      <c r="AC312" s="82"/>
      <c r="AD312" s="82"/>
      <c r="AE312" s="187"/>
      <c r="AF312" s="187"/>
      <c r="AG312" s="187"/>
      <c r="AH312" s="187"/>
      <c r="AI312" s="187"/>
      <c r="AJ312" s="187"/>
      <c r="AK312" s="187"/>
      <c r="AL312" s="187"/>
      <c r="AM312" s="187"/>
      <c r="AN312" s="187"/>
      <c r="AO312" s="187"/>
      <c r="AP312" s="187"/>
      <c r="AU312" s="25"/>
      <c r="AV312" s="25"/>
    </row>
    <row r="313" spans="1:48">
      <c r="A313" s="187"/>
      <c r="B313" s="187"/>
      <c r="C313" s="187"/>
      <c r="D313" s="187"/>
      <c r="E313" s="187"/>
      <c r="F313" s="187"/>
      <c r="G313" s="187"/>
      <c r="H313" s="187"/>
      <c r="I313" s="322"/>
      <c r="J313" s="322"/>
      <c r="K313" s="82"/>
      <c r="L313" s="82"/>
      <c r="M313" s="82"/>
      <c r="N313" s="82"/>
      <c r="O313" s="82"/>
      <c r="P313" s="82"/>
      <c r="Q313" s="82"/>
      <c r="R313" s="82"/>
      <c r="S313" s="82"/>
      <c r="T313" s="82"/>
      <c r="U313" s="82"/>
      <c r="V313" s="82"/>
      <c r="W313" s="82"/>
      <c r="X313" s="82"/>
      <c r="Y313" s="82"/>
      <c r="Z313" s="82"/>
      <c r="AA313" s="82"/>
      <c r="AB313" s="82"/>
      <c r="AC313" s="82"/>
      <c r="AD313" s="82"/>
      <c r="AE313" s="187"/>
      <c r="AF313" s="187"/>
      <c r="AG313" s="187"/>
      <c r="AH313" s="187"/>
      <c r="AI313" s="187"/>
      <c r="AJ313" s="187"/>
      <c r="AK313" s="187"/>
      <c r="AL313" s="187"/>
      <c r="AM313" s="187"/>
      <c r="AN313" s="187"/>
      <c r="AO313" s="187"/>
      <c r="AP313" s="187"/>
      <c r="AU313" s="25"/>
      <c r="AV313" s="25"/>
    </row>
    <row r="314" spans="1:48">
      <c r="A314" s="187"/>
      <c r="B314" s="187"/>
      <c r="C314" s="187"/>
      <c r="D314" s="187"/>
      <c r="E314" s="187"/>
      <c r="F314" s="187"/>
      <c r="G314" s="187"/>
      <c r="H314" s="187"/>
      <c r="I314" s="322"/>
      <c r="J314" s="322"/>
      <c r="K314" s="82"/>
      <c r="L314" s="82"/>
      <c r="M314" s="82"/>
      <c r="N314" s="82"/>
      <c r="O314" s="82"/>
      <c r="P314" s="82"/>
      <c r="Q314" s="82"/>
      <c r="R314" s="82"/>
      <c r="S314" s="82"/>
      <c r="T314" s="82"/>
      <c r="U314" s="82"/>
      <c r="V314" s="82"/>
      <c r="W314" s="82"/>
      <c r="X314" s="82"/>
      <c r="Y314" s="82"/>
      <c r="Z314" s="82"/>
      <c r="AA314" s="82"/>
      <c r="AB314" s="82"/>
      <c r="AC314" s="82"/>
      <c r="AD314" s="82"/>
      <c r="AE314" s="187"/>
      <c r="AF314" s="187"/>
      <c r="AG314" s="187"/>
      <c r="AH314" s="187"/>
      <c r="AI314" s="187"/>
      <c r="AJ314" s="187"/>
      <c r="AK314" s="187"/>
      <c r="AL314" s="187"/>
      <c r="AM314" s="187"/>
      <c r="AN314" s="187"/>
      <c r="AO314" s="187"/>
      <c r="AP314" s="187"/>
      <c r="AU314" s="25"/>
      <c r="AV314" s="25"/>
    </row>
    <row r="315" spans="1:48">
      <c r="A315" s="187"/>
      <c r="B315" s="187"/>
      <c r="C315" s="187"/>
      <c r="D315" s="187"/>
      <c r="E315" s="187"/>
      <c r="F315" s="187"/>
      <c r="G315" s="187"/>
      <c r="H315" s="187"/>
      <c r="I315" s="322"/>
      <c r="J315" s="322"/>
      <c r="K315" s="82"/>
      <c r="L315" s="82"/>
      <c r="M315" s="82"/>
      <c r="N315" s="82"/>
      <c r="O315" s="82"/>
      <c r="P315" s="82"/>
      <c r="Q315" s="82"/>
      <c r="R315" s="82"/>
      <c r="S315" s="82"/>
      <c r="T315" s="82"/>
      <c r="U315" s="82"/>
      <c r="V315" s="82"/>
      <c r="W315" s="82"/>
      <c r="X315" s="82"/>
      <c r="Y315" s="82"/>
      <c r="Z315" s="82"/>
      <c r="AA315" s="82"/>
      <c r="AB315" s="82"/>
      <c r="AC315" s="82"/>
      <c r="AD315" s="82"/>
      <c r="AE315" s="187"/>
      <c r="AF315" s="187"/>
      <c r="AG315" s="187"/>
      <c r="AH315" s="187"/>
      <c r="AI315" s="187"/>
      <c r="AJ315" s="187"/>
      <c r="AK315" s="187"/>
      <c r="AL315" s="187"/>
      <c r="AM315" s="187"/>
      <c r="AN315" s="187"/>
      <c r="AO315" s="187"/>
      <c r="AP315" s="187"/>
      <c r="AU315" s="25"/>
      <c r="AV315" s="25"/>
    </row>
    <row r="316" spans="1:48">
      <c r="A316" s="187"/>
      <c r="B316" s="187"/>
      <c r="C316" s="187"/>
      <c r="D316" s="187"/>
      <c r="E316" s="187"/>
      <c r="F316" s="187"/>
      <c r="G316" s="187"/>
      <c r="H316" s="187"/>
      <c r="I316" s="322"/>
      <c r="J316" s="322"/>
      <c r="K316" s="82"/>
      <c r="L316" s="82"/>
      <c r="M316" s="82"/>
      <c r="N316" s="82"/>
      <c r="O316" s="82"/>
      <c r="P316" s="82"/>
      <c r="Q316" s="82"/>
      <c r="R316" s="82"/>
      <c r="S316" s="82"/>
      <c r="T316" s="82"/>
      <c r="U316" s="82"/>
      <c r="V316" s="82"/>
      <c r="W316" s="82"/>
      <c r="X316" s="82"/>
      <c r="Y316" s="82"/>
      <c r="Z316" s="82"/>
      <c r="AA316" s="82"/>
      <c r="AB316" s="82"/>
      <c r="AC316" s="82"/>
      <c r="AD316" s="82"/>
      <c r="AE316" s="187"/>
      <c r="AF316" s="187"/>
      <c r="AG316" s="187"/>
      <c r="AH316" s="187"/>
      <c r="AI316" s="187"/>
      <c r="AJ316" s="187"/>
      <c r="AK316" s="187"/>
      <c r="AL316" s="187"/>
      <c r="AM316" s="187"/>
      <c r="AN316" s="187"/>
      <c r="AO316" s="187"/>
      <c r="AP316" s="187"/>
      <c r="AU316" s="25"/>
      <c r="AV316" s="25"/>
    </row>
    <row r="317" spans="1:48">
      <c r="A317" s="187"/>
      <c r="B317" s="187"/>
      <c r="C317" s="187"/>
      <c r="D317" s="187"/>
      <c r="E317" s="187"/>
      <c r="F317" s="187"/>
      <c r="G317" s="187"/>
      <c r="H317" s="187"/>
      <c r="I317" s="322"/>
      <c r="J317" s="322"/>
      <c r="K317" s="82"/>
      <c r="L317" s="82"/>
      <c r="M317" s="82"/>
      <c r="N317" s="82"/>
      <c r="O317" s="82"/>
      <c r="P317" s="82"/>
      <c r="Q317" s="82"/>
      <c r="R317" s="82"/>
      <c r="S317" s="82"/>
      <c r="T317" s="82"/>
      <c r="U317" s="82"/>
      <c r="V317" s="82"/>
      <c r="W317" s="82"/>
      <c r="X317" s="82"/>
      <c r="Y317" s="82"/>
      <c r="Z317" s="82"/>
      <c r="AA317" s="82"/>
      <c r="AB317" s="82"/>
      <c r="AC317" s="82"/>
      <c r="AD317" s="82"/>
      <c r="AE317" s="187"/>
      <c r="AF317" s="187"/>
      <c r="AG317" s="187"/>
      <c r="AH317" s="187"/>
      <c r="AI317" s="187"/>
      <c r="AJ317" s="187"/>
      <c r="AK317" s="187"/>
      <c r="AL317" s="187"/>
      <c r="AM317" s="187"/>
      <c r="AN317" s="187"/>
      <c r="AO317" s="187"/>
      <c r="AP317" s="187"/>
      <c r="AU317" s="25"/>
      <c r="AV317" s="25"/>
    </row>
    <row r="318" spans="1:48">
      <c r="A318" s="187"/>
      <c r="B318" s="187"/>
      <c r="C318" s="187"/>
      <c r="D318" s="187"/>
      <c r="E318" s="187"/>
      <c r="F318" s="187"/>
      <c r="G318" s="187"/>
      <c r="H318" s="187"/>
      <c r="I318" s="322"/>
      <c r="J318" s="322"/>
      <c r="K318" s="82"/>
      <c r="L318" s="82"/>
      <c r="M318" s="82"/>
      <c r="N318" s="82"/>
      <c r="O318" s="82"/>
      <c r="P318" s="82"/>
      <c r="Q318" s="82"/>
      <c r="R318" s="82"/>
      <c r="S318" s="82"/>
      <c r="T318" s="82"/>
      <c r="U318" s="82"/>
      <c r="V318" s="82"/>
      <c r="W318" s="82"/>
      <c r="X318" s="82"/>
      <c r="Y318" s="82"/>
      <c r="Z318" s="82"/>
      <c r="AA318" s="82"/>
      <c r="AB318" s="82"/>
      <c r="AC318" s="82"/>
      <c r="AD318" s="82"/>
      <c r="AE318" s="187"/>
      <c r="AF318" s="187"/>
      <c r="AG318" s="187"/>
      <c r="AH318" s="187"/>
      <c r="AI318" s="187"/>
      <c r="AJ318" s="187"/>
      <c r="AK318" s="187"/>
      <c r="AL318" s="187"/>
      <c r="AM318" s="187"/>
      <c r="AN318" s="187"/>
      <c r="AO318" s="187"/>
      <c r="AP318" s="187"/>
      <c r="AV318" s="25"/>
    </row>
    <row r="319" spans="1:48">
      <c r="A319" s="187"/>
      <c r="B319" s="187"/>
      <c r="C319" s="187"/>
      <c r="D319" s="187"/>
      <c r="E319" s="187"/>
      <c r="F319" s="187"/>
      <c r="G319" s="187"/>
      <c r="H319" s="187"/>
      <c r="I319" s="322"/>
      <c r="J319" s="322"/>
      <c r="K319" s="82"/>
      <c r="L319" s="82"/>
      <c r="M319" s="82"/>
      <c r="N319" s="82"/>
      <c r="O319" s="82"/>
      <c r="P319" s="82"/>
      <c r="Q319" s="82"/>
      <c r="R319" s="82"/>
      <c r="S319" s="82"/>
      <c r="T319" s="82"/>
      <c r="U319" s="82"/>
      <c r="V319" s="82"/>
      <c r="W319" s="82"/>
      <c r="X319" s="82"/>
      <c r="Y319" s="82"/>
      <c r="Z319" s="82"/>
      <c r="AA319" s="82"/>
      <c r="AB319" s="82"/>
      <c r="AC319" s="82"/>
      <c r="AD319" s="82"/>
      <c r="AE319" s="187"/>
      <c r="AF319" s="187"/>
      <c r="AG319" s="187"/>
      <c r="AH319" s="187"/>
      <c r="AI319" s="187"/>
      <c r="AJ319" s="187"/>
      <c r="AK319" s="187"/>
      <c r="AL319" s="187"/>
      <c r="AM319" s="187"/>
      <c r="AN319" s="187"/>
      <c r="AO319" s="187"/>
      <c r="AP319" s="187"/>
    </row>
    <row r="320" spans="1:48">
      <c r="A320" s="187"/>
      <c r="B320" s="187"/>
      <c r="C320" s="187"/>
      <c r="D320" s="187"/>
      <c r="E320" s="187"/>
      <c r="F320" s="187"/>
      <c r="G320" s="187"/>
      <c r="H320" s="187"/>
      <c r="I320" s="322"/>
      <c r="J320" s="322"/>
      <c r="K320" s="82"/>
      <c r="L320" s="82"/>
      <c r="M320" s="82"/>
      <c r="N320" s="82"/>
      <c r="O320" s="82"/>
      <c r="P320" s="82"/>
      <c r="Q320" s="82"/>
      <c r="R320" s="82"/>
      <c r="S320" s="82"/>
      <c r="T320" s="82"/>
      <c r="U320" s="82"/>
      <c r="V320" s="82"/>
      <c r="W320" s="82"/>
      <c r="X320" s="82"/>
      <c r="Y320" s="82"/>
      <c r="Z320" s="82"/>
      <c r="AA320" s="82"/>
      <c r="AB320" s="82"/>
      <c r="AC320" s="82"/>
      <c r="AD320" s="82"/>
      <c r="AE320" s="187"/>
      <c r="AF320" s="187"/>
      <c r="AG320" s="187"/>
      <c r="AH320" s="187"/>
      <c r="AI320" s="187"/>
      <c r="AJ320" s="187"/>
      <c r="AK320" s="187"/>
      <c r="AL320" s="187"/>
      <c r="AM320" s="187"/>
      <c r="AN320" s="187"/>
      <c r="AO320" s="187"/>
      <c r="AP320" s="187"/>
    </row>
    <row r="321" spans="1:42">
      <c r="A321" s="187"/>
      <c r="B321" s="187"/>
      <c r="C321" s="187"/>
      <c r="D321" s="187"/>
      <c r="E321" s="187"/>
      <c r="F321" s="187"/>
      <c r="G321" s="187"/>
      <c r="H321" s="187"/>
      <c r="I321" s="322"/>
      <c r="J321" s="322"/>
      <c r="K321" s="82"/>
      <c r="L321" s="82"/>
      <c r="M321" s="82"/>
      <c r="N321" s="82"/>
      <c r="O321" s="82"/>
      <c r="P321" s="82"/>
      <c r="Q321" s="82"/>
      <c r="R321" s="82"/>
      <c r="S321" s="82"/>
      <c r="T321" s="82"/>
      <c r="U321" s="82"/>
      <c r="V321" s="82"/>
      <c r="W321" s="82"/>
      <c r="X321" s="82"/>
      <c r="Y321" s="82"/>
      <c r="Z321" s="82"/>
      <c r="AA321" s="82"/>
      <c r="AB321" s="82"/>
      <c r="AC321" s="82"/>
      <c r="AD321" s="82"/>
      <c r="AE321" s="187"/>
      <c r="AF321" s="187"/>
      <c r="AG321" s="187"/>
      <c r="AH321" s="187"/>
      <c r="AI321" s="187"/>
      <c r="AJ321" s="187"/>
      <c r="AK321" s="187"/>
      <c r="AL321" s="187"/>
      <c r="AM321" s="187"/>
      <c r="AN321" s="187"/>
      <c r="AO321" s="187"/>
      <c r="AP321" s="187"/>
    </row>
    <row r="322" spans="1:42">
      <c r="A322" s="187"/>
      <c r="B322" s="187"/>
      <c r="C322" s="187"/>
      <c r="D322" s="187"/>
      <c r="E322" s="187"/>
      <c r="F322" s="187"/>
      <c r="G322" s="187"/>
      <c r="H322" s="187"/>
      <c r="I322" s="322"/>
      <c r="J322" s="322"/>
      <c r="K322" s="82"/>
      <c r="L322" s="82"/>
      <c r="M322" s="82"/>
      <c r="N322" s="82"/>
      <c r="O322" s="82"/>
      <c r="P322" s="82"/>
      <c r="Q322" s="82"/>
      <c r="R322" s="82"/>
      <c r="S322" s="82"/>
      <c r="T322" s="82"/>
      <c r="U322" s="82"/>
      <c r="V322" s="82"/>
      <c r="W322" s="82"/>
      <c r="X322" s="82"/>
      <c r="Y322" s="82"/>
      <c r="Z322" s="82"/>
      <c r="AA322" s="82"/>
      <c r="AB322" s="82"/>
      <c r="AC322" s="82"/>
      <c r="AD322" s="82"/>
      <c r="AE322" s="187"/>
      <c r="AF322" s="187"/>
      <c r="AG322" s="187"/>
      <c r="AH322" s="187"/>
      <c r="AI322" s="187"/>
      <c r="AJ322" s="187"/>
      <c r="AK322" s="187"/>
      <c r="AL322" s="187"/>
      <c r="AM322" s="187"/>
      <c r="AN322" s="187"/>
      <c r="AO322" s="187"/>
      <c r="AP322" s="187"/>
    </row>
    <row r="323" spans="1:42">
      <c r="A323" s="187"/>
      <c r="B323" s="187"/>
      <c r="C323" s="187"/>
      <c r="D323" s="187"/>
      <c r="E323" s="187"/>
      <c r="F323" s="187"/>
      <c r="G323" s="187"/>
      <c r="H323" s="187"/>
      <c r="I323" s="322"/>
      <c r="J323" s="322"/>
      <c r="K323" s="82"/>
      <c r="L323" s="82"/>
      <c r="M323" s="82"/>
      <c r="N323" s="82"/>
      <c r="O323" s="82"/>
      <c r="P323" s="82"/>
      <c r="Q323" s="82"/>
      <c r="R323" s="82"/>
      <c r="S323" s="82"/>
      <c r="T323" s="82"/>
      <c r="U323" s="82"/>
      <c r="V323" s="82"/>
      <c r="W323" s="82"/>
      <c r="X323" s="82"/>
      <c r="Y323" s="82"/>
      <c r="Z323" s="82"/>
      <c r="AA323" s="82"/>
      <c r="AB323" s="82"/>
      <c r="AC323" s="82"/>
      <c r="AD323" s="82"/>
      <c r="AE323" s="187"/>
      <c r="AF323" s="187"/>
      <c r="AG323" s="187"/>
      <c r="AH323" s="187"/>
      <c r="AI323" s="187"/>
      <c r="AJ323" s="187"/>
      <c r="AK323" s="187"/>
      <c r="AL323" s="187"/>
      <c r="AM323" s="187"/>
      <c r="AN323" s="187"/>
      <c r="AO323" s="187"/>
      <c r="AP323" s="187"/>
    </row>
    <row r="324" spans="1:42">
      <c r="A324" s="187"/>
      <c r="B324" s="187"/>
      <c r="C324" s="187"/>
      <c r="D324" s="187"/>
      <c r="E324" s="187"/>
      <c r="F324" s="187"/>
      <c r="G324" s="187"/>
      <c r="H324" s="187"/>
      <c r="I324" s="322"/>
      <c r="J324" s="322"/>
      <c r="K324" s="82"/>
      <c r="L324" s="82"/>
      <c r="M324" s="82"/>
      <c r="N324" s="82"/>
      <c r="O324" s="82"/>
      <c r="P324" s="82"/>
      <c r="Q324" s="82"/>
      <c r="R324" s="82"/>
      <c r="S324" s="82"/>
      <c r="T324" s="82"/>
      <c r="U324" s="82"/>
      <c r="V324" s="82"/>
      <c r="W324" s="82"/>
      <c r="X324" s="82"/>
      <c r="Y324" s="82"/>
      <c r="Z324" s="82"/>
      <c r="AA324" s="82"/>
      <c r="AB324" s="82"/>
      <c r="AC324" s="82"/>
      <c r="AD324" s="82"/>
      <c r="AE324" s="187"/>
      <c r="AF324" s="187"/>
      <c r="AG324" s="187"/>
      <c r="AH324" s="187"/>
      <c r="AI324" s="187"/>
      <c r="AJ324" s="187"/>
      <c r="AK324" s="187"/>
      <c r="AL324" s="187"/>
      <c r="AM324" s="187"/>
      <c r="AN324" s="187"/>
      <c r="AO324" s="187"/>
      <c r="AP324" s="187"/>
    </row>
    <row r="325" spans="1:42">
      <c r="A325" s="187"/>
      <c r="B325" s="187"/>
      <c r="C325" s="187"/>
      <c r="D325" s="187"/>
      <c r="E325" s="187"/>
      <c r="F325" s="187"/>
      <c r="G325" s="187"/>
      <c r="H325" s="187"/>
      <c r="I325" s="322"/>
      <c r="J325" s="322"/>
      <c r="K325" s="82"/>
      <c r="L325" s="82"/>
      <c r="M325" s="82"/>
      <c r="N325" s="82"/>
      <c r="O325" s="82"/>
      <c r="P325" s="82"/>
      <c r="Q325" s="82"/>
      <c r="R325" s="82"/>
      <c r="S325" s="82"/>
      <c r="T325" s="82"/>
      <c r="U325" s="82"/>
      <c r="V325" s="82"/>
      <c r="W325" s="82"/>
      <c r="X325" s="82"/>
      <c r="Y325" s="82"/>
      <c r="Z325" s="82"/>
      <c r="AA325" s="82"/>
      <c r="AB325" s="82"/>
      <c r="AC325" s="82"/>
      <c r="AD325" s="82"/>
      <c r="AE325" s="187"/>
      <c r="AF325" s="187"/>
      <c r="AG325" s="187"/>
      <c r="AH325" s="187"/>
      <c r="AI325" s="187"/>
      <c r="AJ325" s="187"/>
      <c r="AK325" s="187"/>
      <c r="AL325" s="187"/>
      <c r="AM325" s="187"/>
      <c r="AN325" s="187"/>
      <c r="AO325" s="187"/>
      <c r="AP325" s="187"/>
    </row>
    <row r="326" spans="1:42">
      <c r="A326" s="187"/>
      <c r="B326" s="187"/>
      <c r="C326" s="187"/>
      <c r="D326" s="187"/>
      <c r="E326" s="187"/>
      <c r="F326" s="187"/>
      <c r="G326" s="187"/>
      <c r="H326" s="187"/>
      <c r="I326" s="322"/>
      <c r="J326" s="322"/>
      <c r="K326" s="82"/>
      <c r="L326" s="82"/>
      <c r="M326" s="82"/>
      <c r="N326" s="82"/>
      <c r="O326" s="82"/>
      <c r="P326" s="82"/>
      <c r="Q326" s="82"/>
      <c r="R326" s="82"/>
      <c r="S326" s="82"/>
      <c r="T326" s="82"/>
      <c r="U326" s="82"/>
      <c r="V326" s="82"/>
      <c r="W326" s="82"/>
      <c r="X326" s="82"/>
      <c r="Y326" s="82"/>
      <c r="Z326" s="82"/>
      <c r="AA326" s="82"/>
      <c r="AB326" s="82"/>
      <c r="AC326" s="82"/>
      <c r="AD326" s="82"/>
      <c r="AE326" s="187"/>
      <c r="AF326" s="187"/>
      <c r="AG326" s="187"/>
      <c r="AH326" s="187"/>
      <c r="AI326" s="187"/>
      <c r="AJ326" s="187"/>
      <c r="AK326" s="187"/>
      <c r="AL326" s="187"/>
      <c r="AM326" s="187"/>
      <c r="AN326" s="187"/>
      <c r="AO326" s="187"/>
      <c r="AP326" s="187"/>
    </row>
    <row r="327" spans="1:42">
      <c r="A327" s="187"/>
      <c r="B327" s="187"/>
      <c r="C327" s="187"/>
      <c r="D327" s="187"/>
      <c r="E327" s="187"/>
      <c r="F327" s="187"/>
      <c r="G327" s="187"/>
      <c r="H327" s="187"/>
      <c r="I327" s="322"/>
      <c r="J327" s="322"/>
      <c r="K327" s="82"/>
      <c r="L327" s="82"/>
      <c r="M327" s="82"/>
      <c r="N327" s="82"/>
      <c r="O327" s="82"/>
      <c r="P327" s="82"/>
      <c r="Q327" s="82"/>
      <c r="R327" s="82"/>
      <c r="S327" s="82"/>
      <c r="T327" s="82"/>
      <c r="U327" s="82"/>
      <c r="V327" s="82"/>
      <c r="W327" s="82"/>
      <c r="X327" s="82"/>
      <c r="Y327" s="82"/>
      <c r="Z327" s="82"/>
      <c r="AA327" s="82"/>
      <c r="AB327" s="82"/>
      <c r="AC327" s="82"/>
      <c r="AD327" s="82"/>
      <c r="AE327" s="187"/>
      <c r="AF327" s="187"/>
      <c r="AG327" s="187"/>
      <c r="AH327" s="187"/>
      <c r="AI327" s="187"/>
      <c r="AJ327" s="187"/>
      <c r="AK327" s="187"/>
      <c r="AL327" s="187"/>
      <c r="AM327" s="187"/>
      <c r="AN327" s="187"/>
      <c r="AO327" s="187"/>
      <c r="AP327" s="187"/>
    </row>
    <row r="328" spans="1:42">
      <c r="A328" s="187"/>
      <c r="B328" s="187"/>
      <c r="C328" s="187"/>
      <c r="D328" s="187"/>
      <c r="E328" s="187"/>
      <c r="F328" s="187"/>
      <c r="G328" s="187"/>
      <c r="H328" s="187"/>
      <c r="I328" s="322"/>
      <c r="J328" s="322"/>
      <c r="K328" s="82"/>
      <c r="L328" s="82"/>
      <c r="M328" s="82"/>
      <c r="N328" s="82"/>
      <c r="O328" s="82"/>
      <c r="P328" s="82"/>
      <c r="Q328" s="82"/>
      <c r="R328" s="82"/>
      <c r="S328" s="82"/>
      <c r="T328" s="82"/>
      <c r="U328" s="82"/>
      <c r="V328" s="82"/>
      <c r="W328" s="82"/>
      <c r="X328" s="82"/>
      <c r="Y328" s="82"/>
      <c r="Z328" s="82"/>
      <c r="AA328" s="82"/>
      <c r="AB328" s="82"/>
      <c r="AC328" s="82"/>
      <c r="AD328" s="82"/>
      <c r="AE328" s="187"/>
      <c r="AF328" s="187"/>
      <c r="AG328" s="187"/>
      <c r="AH328" s="187"/>
      <c r="AI328" s="187"/>
      <c r="AJ328" s="187"/>
      <c r="AK328" s="187"/>
      <c r="AL328" s="187"/>
      <c r="AM328" s="187"/>
      <c r="AN328" s="187"/>
      <c r="AO328" s="187"/>
      <c r="AP328" s="187"/>
    </row>
    <row r="329" spans="1:42">
      <c r="A329" s="187"/>
      <c r="B329" s="187"/>
      <c r="C329" s="187"/>
      <c r="D329" s="187"/>
      <c r="E329" s="187"/>
      <c r="F329" s="187"/>
      <c r="G329" s="187"/>
      <c r="H329" s="187"/>
      <c r="I329" s="322"/>
      <c r="J329" s="322"/>
      <c r="K329" s="82"/>
      <c r="L329" s="82"/>
      <c r="M329" s="82"/>
      <c r="N329" s="82"/>
      <c r="O329" s="82"/>
      <c r="P329" s="82"/>
      <c r="Q329" s="82"/>
      <c r="R329" s="82"/>
      <c r="S329" s="82"/>
      <c r="T329" s="82"/>
      <c r="U329" s="82"/>
      <c r="V329" s="82"/>
      <c r="W329" s="82"/>
      <c r="X329" s="82"/>
      <c r="Y329" s="82"/>
      <c r="Z329" s="82"/>
      <c r="AA329" s="82"/>
      <c r="AB329" s="82"/>
      <c r="AC329" s="82"/>
      <c r="AD329" s="82"/>
      <c r="AE329" s="187"/>
      <c r="AF329" s="187"/>
      <c r="AG329" s="187"/>
      <c r="AH329" s="187"/>
      <c r="AI329" s="187"/>
      <c r="AJ329" s="187"/>
      <c r="AK329" s="187"/>
      <c r="AL329" s="187"/>
      <c r="AM329" s="187"/>
      <c r="AN329" s="187"/>
      <c r="AO329" s="187"/>
      <c r="AP329" s="187"/>
    </row>
    <row r="330" spans="1:42">
      <c r="A330" s="187"/>
      <c r="B330" s="187"/>
      <c r="C330" s="187"/>
      <c r="D330" s="187"/>
      <c r="E330" s="187"/>
      <c r="F330" s="187"/>
      <c r="G330" s="187"/>
      <c r="H330" s="187"/>
      <c r="I330" s="322"/>
      <c r="J330" s="322"/>
      <c r="K330" s="82"/>
      <c r="L330" s="82"/>
      <c r="M330" s="82"/>
      <c r="N330" s="82"/>
      <c r="O330" s="82"/>
      <c r="P330" s="82"/>
      <c r="Q330" s="82"/>
      <c r="R330" s="82"/>
      <c r="S330" s="82"/>
      <c r="T330" s="82"/>
      <c r="U330" s="82"/>
      <c r="V330" s="82"/>
      <c r="W330" s="82"/>
      <c r="X330" s="82"/>
      <c r="Y330" s="82"/>
      <c r="Z330" s="82"/>
      <c r="AA330" s="82"/>
      <c r="AB330" s="82"/>
      <c r="AC330" s="82"/>
      <c r="AD330" s="82"/>
      <c r="AE330" s="187"/>
      <c r="AF330" s="187"/>
      <c r="AG330" s="187"/>
      <c r="AH330" s="187"/>
      <c r="AI330" s="187"/>
      <c r="AJ330" s="187"/>
      <c r="AK330" s="187"/>
      <c r="AL330" s="187"/>
      <c r="AM330" s="187"/>
      <c r="AN330" s="187"/>
      <c r="AO330" s="187"/>
      <c r="AP330" s="187"/>
    </row>
    <row r="331" spans="1:42">
      <c r="A331" s="187"/>
      <c r="B331" s="187"/>
      <c r="C331" s="187"/>
      <c r="D331" s="187"/>
      <c r="E331" s="187"/>
      <c r="F331" s="187"/>
      <c r="G331" s="187"/>
      <c r="H331" s="187"/>
      <c r="I331" s="322"/>
      <c r="J331" s="322"/>
      <c r="K331" s="82"/>
      <c r="L331" s="82"/>
      <c r="M331" s="82"/>
      <c r="N331" s="82"/>
      <c r="O331" s="82"/>
      <c r="P331" s="82"/>
      <c r="Q331" s="82"/>
      <c r="R331" s="82"/>
      <c r="S331" s="82"/>
      <c r="T331" s="82"/>
      <c r="U331" s="82"/>
      <c r="V331" s="82"/>
      <c r="W331" s="82"/>
      <c r="X331" s="82"/>
      <c r="Y331" s="82"/>
      <c r="Z331" s="82"/>
      <c r="AA331" s="82"/>
      <c r="AB331" s="82"/>
      <c r="AC331" s="82"/>
      <c r="AD331" s="82"/>
      <c r="AE331" s="187"/>
      <c r="AF331" s="187"/>
      <c r="AG331" s="187"/>
      <c r="AH331" s="187"/>
      <c r="AI331" s="187"/>
      <c r="AJ331" s="187"/>
      <c r="AK331" s="187"/>
      <c r="AL331" s="187"/>
      <c r="AM331" s="187"/>
      <c r="AN331" s="187"/>
      <c r="AO331" s="187"/>
      <c r="AP331" s="187"/>
    </row>
    <row r="332" spans="1:42">
      <c r="A332" s="187"/>
      <c r="B332" s="187"/>
      <c r="C332" s="187"/>
      <c r="D332" s="187"/>
      <c r="E332" s="187"/>
      <c r="F332" s="187"/>
      <c r="G332" s="187"/>
      <c r="H332" s="187"/>
      <c r="I332" s="322"/>
      <c r="J332" s="322"/>
      <c r="K332" s="82"/>
      <c r="L332" s="82"/>
      <c r="M332" s="82"/>
      <c r="N332" s="82"/>
      <c r="O332" s="82"/>
      <c r="P332" s="82"/>
      <c r="Q332" s="82"/>
      <c r="R332" s="82"/>
      <c r="S332" s="82"/>
      <c r="T332" s="82"/>
      <c r="U332" s="82"/>
      <c r="V332" s="82"/>
      <c r="W332" s="82"/>
      <c r="X332" s="82"/>
      <c r="Y332" s="82"/>
      <c r="Z332" s="82"/>
      <c r="AA332" s="82"/>
      <c r="AB332" s="82"/>
      <c r="AC332" s="82"/>
      <c r="AD332" s="82"/>
      <c r="AE332" s="187"/>
      <c r="AF332" s="187"/>
      <c r="AG332" s="187"/>
      <c r="AH332" s="187"/>
      <c r="AI332" s="187"/>
      <c r="AJ332" s="187"/>
      <c r="AK332" s="187"/>
      <c r="AL332" s="187"/>
      <c r="AM332" s="187"/>
      <c r="AN332" s="187"/>
      <c r="AO332" s="187"/>
      <c r="AP332" s="187"/>
    </row>
    <row r="333" spans="1:42">
      <c r="A333" s="187"/>
      <c r="B333" s="187"/>
      <c r="C333" s="187"/>
      <c r="D333" s="187"/>
      <c r="E333" s="187"/>
      <c r="F333" s="187"/>
      <c r="G333" s="187"/>
      <c r="H333" s="187"/>
      <c r="I333" s="322"/>
      <c r="J333" s="322"/>
      <c r="K333" s="82"/>
      <c r="L333" s="82"/>
      <c r="M333" s="82"/>
      <c r="N333" s="82"/>
      <c r="O333" s="82"/>
      <c r="P333" s="82"/>
      <c r="Q333" s="82"/>
      <c r="R333" s="82"/>
      <c r="S333" s="82"/>
      <c r="T333" s="82"/>
      <c r="U333" s="82"/>
      <c r="V333" s="82"/>
      <c r="W333" s="82"/>
      <c r="X333" s="82"/>
      <c r="Y333" s="82"/>
      <c r="Z333" s="82"/>
      <c r="AA333" s="82"/>
      <c r="AB333" s="82"/>
      <c r="AC333" s="82"/>
      <c r="AD333" s="82"/>
      <c r="AE333" s="187"/>
      <c r="AF333" s="187"/>
      <c r="AG333" s="187"/>
      <c r="AH333" s="187"/>
      <c r="AI333" s="187"/>
      <c r="AJ333" s="187"/>
      <c r="AK333" s="187"/>
      <c r="AL333" s="187"/>
      <c r="AM333" s="187"/>
      <c r="AN333" s="187"/>
      <c r="AO333" s="187"/>
      <c r="AP333" s="187"/>
    </row>
    <row r="334" spans="1:42">
      <c r="A334" s="187"/>
      <c r="B334" s="187"/>
      <c r="C334" s="187"/>
      <c r="D334" s="187"/>
      <c r="E334" s="187"/>
      <c r="F334" s="187"/>
      <c r="G334" s="187"/>
      <c r="H334" s="187"/>
      <c r="I334" s="322"/>
      <c r="J334" s="322"/>
      <c r="K334" s="82"/>
      <c r="L334" s="82"/>
      <c r="M334" s="82"/>
      <c r="N334" s="82"/>
      <c r="O334" s="82"/>
      <c r="P334" s="82"/>
      <c r="Q334" s="82"/>
      <c r="R334" s="82"/>
      <c r="S334" s="82"/>
      <c r="T334" s="82"/>
      <c r="U334" s="82"/>
      <c r="V334" s="82"/>
      <c r="W334" s="82"/>
      <c r="X334" s="82"/>
      <c r="Y334" s="82"/>
      <c r="Z334" s="82"/>
      <c r="AA334" s="82"/>
      <c r="AB334" s="82"/>
      <c r="AC334" s="82"/>
      <c r="AD334" s="82"/>
      <c r="AE334" s="187"/>
      <c r="AF334" s="187"/>
      <c r="AG334" s="187"/>
      <c r="AH334" s="187"/>
      <c r="AI334" s="187"/>
      <c r="AJ334" s="187"/>
      <c r="AK334" s="187"/>
      <c r="AL334" s="187"/>
      <c r="AM334" s="187"/>
      <c r="AN334" s="187"/>
      <c r="AO334" s="187"/>
      <c r="AP334" s="187"/>
    </row>
    <row r="335" spans="1:42">
      <c r="A335" s="187"/>
      <c r="B335" s="187"/>
      <c r="C335" s="187"/>
      <c r="D335" s="187"/>
      <c r="E335" s="187"/>
      <c r="F335" s="187"/>
      <c r="G335" s="187"/>
      <c r="H335" s="187"/>
      <c r="I335" s="322"/>
      <c r="J335" s="322"/>
      <c r="K335" s="82"/>
      <c r="L335" s="82"/>
      <c r="M335" s="82"/>
      <c r="N335" s="82"/>
      <c r="O335" s="82"/>
      <c r="P335" s="82"/>
      <c r="Q335" s="82"/>
      <c r="R335" s="82"/>
      <c r="S335" s="82"/>
      <c r="T335" s="82"/>
      <c r="U335" s="82"/>
      <c r="V335" s="82"/>
      <c r="W335" s="82"/>
      <c r="X335" s="82"/>
      <c r="Y335" s="82"/>
      <c r="Z335" s="82"/>
      <c r="AA335" s="82"/>
      <c r="AB335" s="82"/>
      <c r="AC335" s="82"/>
      <c r="AD335" s="82"/>
      <c r="AE335" s="187"/>
      <c r="AF335" s="187"/>
      <c r="AG335" s="187"/>
      <c r="AH335" s="187"/>
      <c r="AI335" s="187"/>
      <c r="AJ335" s="187"/>
      <c r="AK335" s="187"/>
      <c r="AL335" s="187"/>
      <c r="AM335" s="187"/>
      <c r="AN335" s="187"/>
      <c r="AO335" s="187"/>
      <c r="AP335" s="187"/>
    </row>
    <row r="336" spans="1:42">
      <c r="A336" s="187"/>
      <c r="B336" s="187"/>
      <c r="C336" s="187"/>
      <c r="D336" s="187"/>
      <c r="E336" s="187"/>
      <c r="F336" s="187"/>
      <c r="G336" s="187"/>
      <c r="H336" s="187"/>
      <c r="I336" s="322"/>
      <c r="J336" s="322"/>
      <c r="K336" s="82"/>
      <c r="L336" s="82"/>
      <c r="M336" s="82"/>
      <c r="N336" s="82"/>
      <c r="O336" s="82"/>
      <c r="P336" s="82"/>
      <c r="Q336" s="82"/>
      <c r="R336" s="82"/>
      <c r="S336" s="82"/>
      <c r="T336" s="82"/>
      <c r="U336" s="82"/>
      <c r="V336" s="82"/>
      <c r="W336" s="82"/>
      <c r="X336" s="82"/>
      <c r="Y336" s="82"/>
      <c r="Z336" s="82"/>
      <c r="AA336" s="82"/>
      <c r="AB336" s="82"/>
      <c r="AC336" s="82"/>
      <c r="AD336" s="82"/>
      <c r="AE336" s="187"/>
      <c r="AF336" s="187"/>
      <c r="AG336" s="187"/>
      <c r="AH336" s="187"/>
      <c r="AI336" s="187"/>
      <c r="AJ336" s="187"/>
      <c r="AK336" s="187"/>
      <c r="AL336" s="187"/>
      <c r="AM336" s="187"/>
      <c r="AN336" s="187"/>
      <c r="AO336" s="187"/>
      <c r="AP336" s="187"/>
    </row>
    <row r="337" spans="1:42">
      <c r="A337" s="187"/>
      <c r="B337" s="187"/>
      <c r="C337" s="187"/>
      <c r="D337" s="187"/>
      <c r="E337" s="187"/>
      <c r="F337" s="187"/>
      <c r="G337" s="187"/>
      <c r="H337" s="187"/>
      <c r="I337" s="322"/>
      <c r="J337" s="322"/>
      <c r="K337" s="82"/>
      <c r="L337" s="82"/>
      <c r="M337" s="82"/>
      <c r="N337" s="82"/>
      <c r="O337" s="82"/>
      <c r="P337" s="82"/>
      <c r="Q337" s="82"/>
      <c r="R337" s="82"/>
      <c r="S337" s="82"/>
      <c r="T337" s="82"/>
      <c r="U337" s="82"/>
      <c r="V337" s="82"/>
      <c r="W337" s="82"/>
      <c r="X337" s="82"/>
      <c r="Y337" s="82"/>
      <c r="Z337" s="82"/>
      <c r="AA337" s="82"/>
      <c r="AB337" s="82"/>
      <c r="AC337" s="82"/>
      <c r="AD337" s="82"/>
      <c r="AE337" s="187"/>
      <c r="AF337" s="187"/>
      <c r="AG337" s="187"/>
      <c r="AH337" s="187"/>
      <c r="AI337" s="187"/>
      <c r="AJ337" s="187"/>
      <c r="AK337" s="187"/>
      <c r="AL337" s="187"/>
      <c r="AM337" s="187"/>
      <c r="AN337" s="187"/>
      <c r="AO337" s="187"/>
      <c r="AP337" s="187"/>
    </row>
    <row r="338" spans="1:42">
      <c r="A338" s="187"/>
      <c r="B338" s="187"/>
      <c r="C338" s="187"/>
      <c r="D338" s="187"/>
      <c r="E338" s="187"/>
      <c r="F338" s="187"/>
      <c r="G338" s="187"/>
      <c r="H338" s="187"/>
      <c r="I338" s="322"/>
      <c r="J338" s="322"/>
      <c r="K338" s="82"/>
      <c r="L338" s="82"/>
      <c r="M338" s="82"/>
      <c r="N338" s="82"/>
      <c r="O338" s="82"/>
      <c r="P338" s="82"/>
      <c r="Q338" s="82"/>
      <c r="R338" s="82"/>
      <c r="S338" s="82"/>
      <c r="T338" s="82"/>
      <c r="U338" s="82"/>
      <c r="V338" s="82"/>
      <c r="W338" s="82"/>
      <c r="X338" s="82"/>
      <c r="Y338" s="82"/>
      <c r="Z338" s="82"/>
      <c r="AA338" s="82"/>
      <c r="AB338" s="82"/>
      <c r="AC338" s="82"/>
      <c r="AD338" s="82"/>
      <c r="AE338" s="187"/>
      <c r="AF338" s="187"/>
      <c r="AG338" s="187"/>
      <c r="AH338" s="187"/>
      <c r="AI338" s="187"/>
      <c r="AJ338" s="187"/>
      <c r="AK338" s="187"/>
      <c r="AL338" s="187"/>
      <c r="AM338" s="187"/>
      <c r="AN338" s="187"/>
      <c r="AO338" s="187"/>
      <c r="AP338" s="187"/>
    </row>
    <row r="339" spans="1:42">
      <c r="A339" s="187"/>
      <c r="B339" s="187"/>
      <c r="C339" s="187"/>
      <c r="D339" s="187"/>
      <c r="E339" s="187"/>
      <c r="F339" s="187"/>
      <c r="G339" s="187"/>
      <c r="H339" s="187"/>
      <c r="I339" s="322"/>
      <c r="J339" s="322"/>
      <c r="K339" s="82"/>
      <c r="L339" s="82"/>
      <c r="M339" s="82"/>
      <c r="N339" s="82"/>
      <c r="O339" s="82"/>
      <c r="P339" s="82"/>
      <c r="Q339" s="82"/>
      <c r="R339" s="82"/>
      <c r="S339" s="82"/>
      <c r="T339" s="82"/>
      <c r="U339" s="82"/>
      <c r="V339" s="82"/>
      <c r="W339" s="82"/>
      <c r="X339" s="82"/>
      <c r="Y339" s="82"/>
      <c r="Z339" s="82"/>
      <c r="AA339" s="82"/>
      <c r="AB339" s="82"/>
      <c r="AC339" s="82"/>
      <c r="AD339" s="82"/>
      <c r="AE339" s="187"/>
      <c r="AF339" s="187"/>
      <c r="AG339" s="187"/>
      <c r="AH339" s="187"/>
      <c r="AI339" s="187"/>
      <c r="AJ339" s="187"/>
      <c r="AK339" s="187"/>
      <c r="AL339" s="187"/>
      <c r="AM339" s="187"/>
      <c r="AN339" s="187"/>
      <c r="AO339" s="187"/>
      <c r="AP339" s="187"/>
    </row>
    <row r="340" spans="1:42">
      <c r="A340" s="187"/>
      <c r="B340" s="187"/>
      <c r="C340" s="187"/>
      <c r="D340" s="187"/>
      <c r="E340" s="187"/>
      <c r="F340" s="187"/>
      <c r="G340" s="187"/>
      <c r="H340" s="187"/>
      <c r="I340" s="322"/>
      <c r="J340" s="322"/>
      <c r="K340" s="82"/>
      <c r="L340" s="82"/>
      <c r="M340" s="82"/>
      <c r="N340" s="82"/>
      <c r="O340" s="82"/>
      <c r="P340" s="82"/>
      <c r="Q340" s="82"/>
      <c r="R340" s="82"/>
      <c r="S340" s="82"/>
      <c r="T340" s="82"/>
      <c r="U340" s="82"/>
      <c r="V340" s="82"/>
      <c r="W340" s="82"/>
      <c r="X340" s="82"/>
      <c r="Y340" s="82"/>
      <c r="Z340" s="82"/>
      <c r="AA340" s="82"/>
      <c r="AB340" s="82"/>
      <c r="AC340" s="82"/>
      <c r="AD340" s="82"/>
      <c r="AE340" s="187"/>
      <c r="AF340" s="187"/>
      <c r="AG340" s="187"/>
      <c r="AH340" s="187"/>
      <c r="AI340" s="187"/>
      <c r="AJ340" s="187"/>
      <c r="AK340" s="187"/>
      <c r="AL340" s="187"/>
      <c r="AM340" s="187"/>
      <c r="AN340" s="187"/>
      <c r="AO340" s="187"/>
      <c r="AP340" s="187"/>
    </row>
    <row r="341" spans="1:42">
      <c r="A341" s="187"/>
      <c r="B341" s="187"/>
      <c r="C341" s="187"/>
      <c r="D341" s="187"/>
      <c r="E341" s="187"/>
      <c r="F341" s="187"/>
      <c r="G341" s="187"/>
      <c r="H341" s="187"/>
      <c r="I341" s="322"/>
      <c r="J341" s="322"/>
      <c r="K341" s="82"/>
      <c r="L341" s="82"/>
      <c r="M341" s="82"/>
      <c r="N341" s="82"/>
      <c r="O341" s="82"/>
      <c r="P341" s="82"/>
      <c r="Q341" s="82"/>
      <c r="R341" s="82"/>
      <c r="S341" s="82"/>
      <c r="T341" s="82"/>
      <c r="U341" s="82"/>
      <c r="V341" s="82"/>
      <c r="W341" s="82"/>
      <c r="X341" s="82"/>
      <c r="Y341" s="82"/>
      <c r="Z341" s="82"/>
      <c r="AA341" s="82"/>
      <c r="AB341" s="82"/>
      <c r="AC341" s="82"/>
      <c r="AD341" s="82"/>
      <c r="AE341" s="187"/>
      <c r="AF341" s="187"/>
      <c r="AG341" s="187"/>
      <c r="AH341" s="187"/>
      <c r="AI341" s="187"/>
      <c r="AJ341" s="187"/>
      <c r="AK341" s="187"/>
      <c r="AL341" s="187"/>
      <c r="AM341" s="187"/>
      <c r="AN341" s="187"/>
      <c r="AO341" s="187"/>
      <c r="AP341" s="187"/>
    </row>
    <row r="342" spans="1:42">
      <c r="A342" s="187"/>
      <c r="B342" s="187"/>
      <c r="C342" s="187"/>
      <c r="D342" s="187"/>
      <c r="E342" s="187"/>
      <c r="F342" s="187"/>
      <c r="G342" s="187"/>
      <c r="H342" s="187"/>
      <c r="I342" s="322"/>
      <c r="J342" s="322"/>
      <c r="K342" s="82"/>
      <c r="L342" s="82"/>
      <c r="M342" s="82"/>
      <c r="N342" s="82"/>
      <c r="O342" s="82"/>
      <c r="P342" s="82"/>
      <c r="Q342" s="82"/>
      <c r="R342" s="82"/>
      <c r="S342" s="82"/>
      <c r="T342" s="82"/>
      <c r="U342" s="82"/>
      <c r="V342" s="82"/>
      <c r="W342" s="82"/>
      <c r="X342" s="82"/>
      <c r="Y342" s="82"/>
      <c r="Z342" s="82"/>
      <c r="AA342" s="82"/>
      <c r="AB342" s="82"/>
      <c r="AC342" s="82"/>
      <c r="AD342" s="82"/>
      <c r="AE342" s="187"/>
      <c r="AF342" s="187"/>
      <c r="AG342" s="187"/>
      <c r="AH342" s="187"/>
      <c r="AI342" s="187"/>
      <c r="AJ342" s="187"/>
      <c r="AK342" s="187"/>
      <c r="AL342" s="187"/>
      <c r="AM342" s="187"/>
      <c r="AN342" s="187"/>
      <c r="AO342" s="187"/>
      <c r="AP342" s="187"/>
    </row>
    <row r="343" spans="1:42">
      <c r="A343" s="187"/>
      <c r="B343" s="187"/>
      <c r="C343" s="187"/>
      <c r="D343" s="187"/>
      <c r="E343" s="187"/>
      <c r="F343" s="187"/>
      <c r="G343" s="187"/>
      <c r="H343" s="187"/>
      <c r="I343" s="322"/>
      <c r="J343" s="322"/>
      <c r="K343" s="82"/>
      <c r="L343" s="82"/>
      <c r="M343" s="82"/>
      <c r="N343" s="82"/>
      <c r="O343" s="82"/>
      <c r="P343" s="82"/>
      <c r="Q343" s="82"/>
      <c r="R343" s="82"/>
      <c r="S343" s="82"/>
      <c r="T343" s="82"/>
      <c r="U343" s="82"/>
      <c r="V343" s="82"/>
      <c r="W343" s="82"/>
      <c r="X343" s="82"/>
      <c r="Y343" s="82"/>
      <c r="Z343" s="82"/>
      <c r="AA343" s="82"/>
      <c r="AB343" s="82"/>
      <c r="AC343" s="82"/>
      <c r="AD343" s="82"/>
      <c r="AE343" s="187"/>
      <c r="AF343" s="187"/>
      <c r="AG343" s="187"/>
      <c r="AH343" s="187"/>
      <c r="AI343" s="187"/>
      <c r="AJ343" s="187"/>
      <c r="AK343" s="187"/>
      <c r="AL343" s="187"/>
      <c r="AM343" s="187"/>
      <c r="AN343" s="187"/>
      <c r="AO343" s="187"/>
      <c r="AP343" s="187"/>
    </row>
    <row r="344" spans="1:42">
      <c r="A344" s="187"/>
      <c r="B344" s="187"/>
      <c r="C344" s="187"/>
      <c r="D344" s="187"/>
      <c r="E344" s="187"/>
      <c r="F344" s="187"/>
      <c r="G344" s="187"/>
      <c r="H344" s="187"/>
      <c r="I344" s="322"/>
      <c r="J344" s="322"/>
      <c r="K344" s="82"/>
      <c r="L344" s="82"/>
      <c r="M344" s="82"/>
      <c r="N344" s="82"/>
      <c r="O344" s="82"/>
      <c r="P344" s="82"/>
      <c r="Q344" s="82"/>
      <c r="R344" s="82"/>
      <c r="S344" s="82"/>
      <c r="T344" s="82"/>
      <c r="U344" s="82"/>
      <c r="V344" s="82"/>
      <c r="W344" s="82"/>
      <c r="X344" s="82"/>
      <c r="Y344" s="82"/>
      <c r="Z344" s="82"/>
      <c r="AA344" s="82"/>
      <c r="AB344" s="82"/>
      <c r="AC344" s="82"/>
      <c r="AD344" s="82"/>
      <c r="AE344" s="187"/>
      <c r="AF344" s="187"/>
      <c r="AG344" s="187"/>
      <c r="AH344" s="187"/>
      <c r="AI344" s="187"/>
      <c r="AJ344" s="187"/>
      <c r="AK344" s="187"/>
      <c r="AL344" s="187"/>
      <c r="AM344" s="187"/>
      <c r="AN344" s="187"/>
      <c r="AO344" s="187"/>
      <c r="AP344" s="187"/>
    </row>
    <row r="345" spans="1:42">
      <c r="A345" s="187"/>
      <c r="B345" s="187"/>
      <c r="C345" s="187"/>
      <c r="D345" s="187"/>
      <c r="E345" s="187"/>
      <c r="F345" s="187"/>
      <c r="G345" s="187"/>
      <c r="H345" s="187"/>
      <c r="I345" s="322"/>
      <c r="J345" s="322"/>
      <c r="K345" s="82"/>
      <c r="L345" s="82"/>
      <c r="M345" s="82"/>
      <c r="N345" s="82"/>
      <c r="O345" s="82"/>
      <c r="P345" s="82"/>
      <c r="Q345" s="82"/>
      <c r="R345" s="82"/>
      <c r="S345" s="82"/>
      <c r="T345" s="82"/>
      <c r="U345" s="82"/>
      <c r="V345" s="82"/>
      <c r="W345" s="82"/>
      <c r="X345" s="82"/>
      <c r="Y345" s="82"/>
      <c r="Z345" s="82"/>
      <c r="AA345" s="82"/>
      <c r="AB345" s="82"/>
      <c r="AC345" s="82"/>
      <c r="AD345" s="82"/>
      <c r="AE345" s="187"/>
      <c r="AF345" s="187"/>
      <c r="AG345" s="187"/>
      <c r="AH345" s="187"/>
      <c r="AI345" s="187"/>
      <c r="AJ345" s="187"/>
      <c r="AK345" s="187"/>
      <c r="AL345" s="187"/>
      <c r="AM345" s="187"/>
      <c r="AN345" s="187"/>
      <c r="AO345" s="187"/>
      <c r="AP345" s="187"/>
    </row>
    <row r="346" spans="1:42">
      <c r="A346" s="187"/>
      <c r="B346" s="187"/>
      <c r="C346" s="187"/>
      <c r="D346" s="187"/>
      <c r="E346" s="187"/>
      <c r="F346" s="187"/>
      <c r="G346" s="187"/>
      <c r="H346" s="187"/>
      <c r="I346" s="322"/>
      <c r="J346" s="322"/>
      <c r="K346" s="82"/>
      <c r="L346" s="82"/>
      <c r="M346" s="82"/>
      <c r="N346" s="82"/>
      <c r="O346" s="82"/>
      <c r="P346" s="82"/>
      <c r="Q346" s="82"/>
      <c r="R346" s="82"/>
      <c r="S346" s="82"/>
      <c r="T346" s="82"/>
      <c r="U346" s="82"/>
      <c r="V346" s="82"/>
      <c r="W346" s="82"/>
      <c r="X346" s="82"/>
      <c r="Y346" s="82"/>
      <c r="Z346" s="82"/>
      <c r="AA346" s="82"/>
      <c r="AB346" s="82"/>
      <c r="AC346" s="82"/>
      <c r="AD346" s="82"/>
      <c r="AE346" s="187"/>
      <c r="AF346" s="187"/>
      <c r="AG346" s="187"/>
      <c r="AH346" s="187"/>
      <c r="AI346" s="187"/>
      <c r="AJ346" s="187"/>
      <c r="AK346" s="187"/>
      <c r="AL346" s="187"/>
      <c r="AM346" s="187"/>
      <c r="AN346" s="187"/>
      <c r="AO346" s="187"/>
      <c r="AP346" s="187"/>
    </row>
    <row r="347" spans="1:42">
      <c r="A347" s="187"/>
      <c r="B347" s="187"/>
      <c r="C347" s="187"/>
      <c r="D347" s="187"/>
      <c r="E347" s="187"/>
      <c r="F347" s="187"/>
      <c r="G347" s="187"/>
      <c r="H347" s="187"/>
      <c r="I347" s="322"/>
      <c r="J347" s="322"/>
      <c r="K347" s="82"/>
      <c r="L347" s="82"/>
      <c r="M347" s="82"/>
      <c r="N347" s="82"/>
      <c r="O347" s="82"/>
      <c r="P347" s="82"/>
      <c r="Q347" s="82"/>
      <c r="R347" s="82"/>
      <c r="S347" s="82"/>
      <c r="T347" s="82"/>
      <c r="U347" s="82"/>
      <c r="V347" s="82"/>
      <c r="W347" s="82"/>
      <c r="X347" s="82"/>
      <c r="Y347" s="82"/>
      <c r="Z347" s="82"/>
      <c r="AA347" s="82"/>
      <c r="AB347" s="82"/>
      <c r="AC347" s="82"/>
      <c r="AD347" s="82"/>
      <c r="AE347" s="187"/>
      <c r="AF347" s="187"/>
      <c r="AG347" s="187"/>
      <c r="AH347" s="187"/>
      <c r="AI347" s="187"/>
      <c r="AJ347" s="187"/>
      <c r="AK347" s="187"/>
      <c r="AL347" s="187"/>
      <c r="AM347" s="187"/>
      <c r="AN347" s="187"/>
      <c r="AO347" s="187"/>
      <c r="AP347" s="187"/>
    </row>
    <row r="348" spans="1:42">
      <c r="A348" s="187"/>
      <c r="B348" s="187"/>
      <c r="C348" s="187"/>
      <c r="D348" s="187"/>
      <c r="E348" s="187"/>
      <c r="F348" s="187"/>
      <c r="G348" s="187"/>
      <c r="H348" s="187"/>
      <c r="I348" s="322"/>
      <c r="J348" s="322"/>
      <c r="K348" s="82"/>
      <c r="L348" s="82"/>
      <c r="M348" s="82"/>
      <c r="N348" s="82"/>
      <c r="O348" s="82"/>
      <c r="P348" s="82"/>
      <c r="Q348" s="82"/>
      <c r="R348" s="82"/>
      <c r="S348" s="82"/>
      <c r="T348" s="82"/>
      <c r="U348" s="82"/>
      <c r="V348" s="82"/>
      <c r="W348" s="82"/>
      <c r="X348" s="82"/>
      <c r="Y348" s="82"/>
      <c r="Z348" s="82"/>
      <c r="AA348" s="82"/>
      <c r="AB348" s="82"/>
      <c r="AC348" s="82"/>
      <c r="AD348" s="82"/>
      <c r="AE348" s="187"/>
      <c r="AF348" s="187"/>
      <c r="AG348" s="187"/>
      <c r="AH348" s="187"/>
      <c r="AI348" s="187"/>
      <c r="AJ348" s="187"/>
      <c r="AK348" s="187"/>
      <c r="AL348" s="187"/>
      <c r="AM348" s="187"/>
      <c r="AN348" s="187"/>
      <c r="AO348" s="187"/>
      <c r="AP348" s="187"/>
    </row>
    <row r="349" spans="1:42">
      <c r="A349" s="187"/>
      <c r="B349" s="187"/>
      <c r="C349" s="187"/>
      <c r="D349" s="187"/>
      <c r="E349" s="187"/>
      <c r="F349" s="187"/>
      <c r="G349" s="187"/>
      <c r="H349" s="187"/>
      <c r="I349" s="322"/>
      <c r="J349" s="322"/>
      <c r="K349" s="82"/>
      <c r="L349" s="82"/>
      <c r="M349" s="82"/>
      <c r="N349" s="82"/>
      <c r="O349" s="82"/>
      <c r="P349" s="82"/>
      <c r="Q349" s="82"/>
      <c r="R349" s="82"/>
      <c r="S349" s="82"/>
      <c r="T349" s="82"/>
      <c r="U349" s="82"/>
      <c r="V349" s="82"/>
      <c r="W349" s="82"/>
      <c r="X349" s="82"/>
      <c r="Y349" s="82"/>
      <c r="Z349" s="82"/>
      <c r="AA349" s="82"/>
      <c r="AB349" s="82"/>
      <c r="AC349" s="82"/>
      <c r="AD349" s="82"/>
      <c r="AE349" s="187"/>
      <c r="AF349" s="187"/>
      <c r="AG349" s="187"/>
      <c r="AH349" s="187"/>
      <c r="AI349" s="187"/>
      <c r="AJ349" s="187"/>
      <c r="AK349" s="187"/>
      <c r="AL349" s="187"/>
      <c r="AM349" s="187"/>
      <c r="AN349" s="187"/>
      <c r="AO349" s="187"/>
      <c r="AP349" s="187"/>
    </row>
    <row r="350" spans="1:42">
      <c r="A350" s="187"/>
      <c r="B350" s="187"/>
      <c r="C350" s="187"/>
      <c r="D350" s="187"/>
      <c r="E350" s="187"/>
      <c r="F350" s="187"/>
      <c r="G350" s="187"/>
      <c r="H350" s="187"/>
      <c r="I350" s="322"/>
      <c r="J350" s="322"/>
      <c r="K350" s="82"/>
      <c r="L350" s="82"/>
      <c r="M350" s="82"/>
      <c r="N350" s="82"/>
      <c r="O350" s="82"/>
      <c r="P350" s="82"/>
      <c r="Q350" s="82"/>
      <c r="R350" s="82"/>
      <c r="S350" s="82"/>
      <c r="T350" s="82"/>
      <c r="U350" s="82"/>
      <c r="V350" s="82"/>
      <c r="W350" s="82"/>
      <c r="X350" s="82"/>
      <c r="Y350" s="82"/>
      <c r="Z350" s="82"/>
      <c r="AA350" s="82"/>
      <c r="AB350" s="82"/>
      <c r="AC350" s="82"/>
      <c r="AD350" s="82"/>
      <c r="AE350" s="187"/>
      <c r="AF350" s="187"/>
      <c r="AG350" s="187"/>
      <c r="AH350" s="187"/>
      <c r="AI350" s="187"/>
      <c r="AJ350" s="187"/>
      <c r="AK350" s="187"/>
      <c r="AL350" s="187"/>
      <c r="AM350" s="187"/>
      <c r="AN350" s="187"/>
      <c r="AO350" s="187"/>
      <c r="AP350" s="187"/>
    </row>
    <row r="351" spans="1:42">
      <c r="A351" s="187"/>
      <c r="B351" s="187"/>
      <c r="C351" s="187"/>
      <c r="D351" s="187"/>
      <c r="E351" s="187"/>
      <c r="F351" s="187"/>
      <c r="G351" s="187"/>
      <c r="H351" s="187"/>
      <c r="I351" s="322"/>
      <c r="J351" s="322"/>
      <c r="K351" s="82"/>
      <c r="L351" s="82"/>
      <c r="M351" s="82"/>
      <c r="N351" s="82"/>
      <c r="O351" s="82"/>
      <c r="P351" s="82"/>
      <c r="Q351" s="82"/>
      <c r="R351" s="82"/>
      <c r="S351" s="82"/>
      <c r="T351" s="82"/>
      <c r="U351" s="82"/>
      <c r="V351" s="82"/>
      <c r="W351" s="82"/>
      <c r="X351" s="82"/>
      <c r="Y351" s="82"/>
      <c r="Z351" s="82"/>
      <c r="AA351" s="82"/>
      <c r="AB351" s="82"/>
      <c r="AC351" s="82"/>
      <c r="AD351" s="82"/>
      <c r="AE351" s="187"/>
      <c r="AF351" s="187"/>
      <c r="AG351" s="187"/>
      <c r="AH351" s="187"/>
      <c r="AI351" s="187"/>
      <c r="AJ351" s="187"/>
      <c r="AK351" s="187"/>
      <c r="AL351" s="187"/>
      <c r="AM351" s="187"/>
      <c r="AN351" s="187"/>
      <c r="AO351" s="187"/>
      <c r="AP351" s="187"/>
    </row>
    <row r="352" spans="1:42">
      <c r="A352" s="187"/>
      <c r="B352" s="187"/>
      <c r="C352" s="187"/>
      <c r="D352" s="187"/>
      <c r="E352" s="187"/>
      <c r="F352" s="187"/>
      <c r="G352" s="187"/>
      <c r="H352" s="187"/>
      <c r="I352" s="322"/>
      <c r="J352" s="322"/>
      <c r="K352" s="82"/>
      <c r="L352" s="82"/>
      <c r="M352" s="82"/>
      <c r="N352" s="82"/>
      <c r="O352" s="82"/>
      <c r="P352" s="82"/>
      <c r="Q352" s="82"/>
      <c r="R352" s="82"/>
      <c r="S352" s="82"/>
      <c r="T352" s="82"/>
      <c r="U352" s="82"/>
      <c r="V352" s="82"/>
      <c r="W352" s="82"/>
      <c r="X352" s="82"/>
      <c r="Y352" s="82"/>
      <c r="Z352" s="82"/>
      <c r="AA352" s="82"/>
      <c r="AB352" s="82"/>
      <c r="AC352" s="82"/>
      <c r="AD352" s="82"/>
      <c r="AE352" s="187"/>
      <c r="AF352" s="187"/>
      <c r="AG352" s="187"/>
      <c r="AH352" s="187"/>
      <c r="AI352" s="187"/>
      <c r="AJ352" s="187"/>
      <c r="AK352" s="187"/>
      <c r="AL352" s="187"/>
      <c r="AM352" s="187"/>
      <c r="AN352" s="187"/>
      <c r="AO352" s="187"/>
      <c r="AP352" s="187"/>
    </row>
    <row r="353" spans="1:42">
      <c r="A353" s="187"/>
      <c r="B353" s="187"/>
      <c r="C353" s="187"/>
      <c r="D353" s="187"/>
      <c r="E353" s="187"/>
      <c r="F353" s="187"/>
      <c r="G353" s="187"/>
      <c r="H353" s="187"/>
      <c r="I353" s="322"/>
      <c r="J353" s="322"/>
      <c r="K353" s="82"/>
      <c r="L353" s="82"/>
      <c r="M353" s="82"/>
      <c r="N353" s="82"/>
      <c r="O353" s="82"/>
      <c r="P353" s="82"/>
      <c r="Q353" s="82"/>
      <c r="R353" s="82"/>
      <c r="S353" s="82"/>
      <c r="T353" s="82"/>
      <c r="U353" s="82"/>
      <c r="V353" s="82"/>
      <c r="W353" s="82"/>
      <c r="X353" s="82"/>
      <c r="Y353" s="82"/>
      <c r="Z353" s="82"/>
      <c r="AA353" s="82"/>
      <c r="AB353" s="82"/>
      <c r="AC353" s="82"/>
      <c r="AD353" s="82"/>
      <c r="AE353" s="187"/>
      <c r="AF353" s="187"/>
      <c r="AG353" s="187"/>
      <c r="AH353" s="187"/>
      <c r="AI353" s="187"/>
      <c r="AJ353" s="187"/>
      <c r="AK353" s="187"/>
      <c r="AL353" s="187"/>
      <c r="AM353" s="187"/>
      <c r="AN353" s="187"/>
      <c r="AO353" s="187"/>
      <c r="AP353" s="187"/>
    </row>
    <row r="354" spans="1:42">
      <c r="A354" s="187"/>
      <c r="B354" s="187"/>
      <c r="C354" s="187"/>
      <c r="D354" s="187"/>
      <c r="E354" s="187"/>
      <c r="F354" s="187"/>
      <c r="G354" s="187"/>
      <c r="H354" s="187"/>
      <c r="I354" s="322"/>
      <c r="J354" s="322"/>
      <c r="K354" s="82"/>
      <c r="L354" s="82"/>
      <c r="M354" s="82"/>
      <c r="N354" s="82"/>
      <c r="O354" s="82"/>
      <c r="P354" s="82"/>
      <c r="Q354" s="82"/>
      <c r="R354" s="82"/>
      <c r="S354" s="82"/>
      <c r="T354" s="82"/>
      <c r="U354" s="82"/>
      <c r="V354" s="82"/>
      <c r="W354" s="82"/>
      <c r="X354" s="82"/>
      <c r="Y354" s="82"/>
      <c r="Z354" s="82"/>
      <c r="AA354" s="82"/>
      <c r="AB354" s="82"/>
      <c r="AC354" s="82"/>
      <c r="AD354" s="82"/>
      <c r="AE354" s="187"/>
      <c r="AF354" s="187"/>
      <c r="AG354" s="187"/>
      <c r="AH354" s="187"/>
      <c r="AI354" s="187"/>
      <c r="AJ354" s="187"/>
      <c r="AK354" s="187"/>
      <c r="AL354" s="187"/>
      <c r="AM354" s="187"/>
      <c r="AN354" s="187"/>
      <c r="AO354" s="187"/>
      <c r="AP354" s="187"/>
    </row>
    <row r="355" spans="1:42">
      <c r="A355" s="187"/>
      <c r="B355" s="187"/>
      <c r="C355" s="187"/>
      <c r="D355" s="187"/>
      <c r="E355" s="187"/>
      <c r="F355" s="187"/>
      <c r="G355" s="187"/>
      <c r="H355" s="187"/>
      <c r="I355" s="322"/>
      <c r="J355" s="322"/>
      <c r="K355" s="82"/>
      <c r="L355" s="82"/>
      <c r="M355" s="82"/>
      <c r="N355" s="82"/>
      <c r="O355" s="82"/>
      <c r="P355" s="82"/>
      <c r="Q355" s="82"/>
      <c r="R355" s="82"/>
      <c r="S355" s="82"/>
      <c r="T355" s="82"/>
      <c r="U355" s="82"/>
      <c r="V355" s="82"/>
      <c r="W355" s="82"/>
      <c r="X355" s="82"/>
      <c r="Y355" s="82"/>
      <c r="Z355" s="82"/>
      <c r="AA355" s="82"/>
      <c r="AB355" s="82"/>
      <c r="AC355" s="82"/>
      <c r="AD355" s="82"/>
      <c r="AE355" s="187"/>
      <c r="AF355" s="187"/>
      <c r="AG355" s="187"/>
      <c r="AH355" s="187"/>
      <c r="AI355" s="187"/>
      <c r="AJ355" s="187"/>
      <c r="AK355" s="187"/>
      <c r="AL355" s="187"/>
      <c r="AM355" s="187"/>
      <c r="AN355" s="187"/>
      <c r="AO355" s="187"/>
      <c r="AP355" s="187"/>
    </row>
    <row r="356" spans="1:42">
      <c r="A356" s="187"/>
      <c r="B356" s="187"/>
      <c r="C356" s="187"/>
      <c r="D356" s="187"/>
      <c r="E356" s="187"/>
      <c r="F356" s="187"/>
      <c r="G356" s="187"/>
      <c r="H356" s="187"/>
      <c r="I356" s="322"/>
      <c r="J356" s="322"/>
      <c r="K356" s="82"/>
      <c r="L356" s="82"/>
      <c r="M356" s="82"/>
      <c r="N356" s="82"/>
      <c r="O356" s="82"/>
      <c r="P356" s="82"/>
      <c r="Q356" s="82"/>
      <c r="R356" s="82"/>
      <c r="S356" s="82"/>
      <c r="T356" s="82"/>
      <c r="U356" s="82"/>
      <c r="V356" s="82"/>
      <c r="W356" s="82"/>
      <c r="X356" s="82"/>
      <c r="Y356" s="82"/>
      <c r="Z356" s="82"/>
      <c r="AA356" s="82"/>
      <c r="AB356" s="82"/>
      <c r="AC356" s="82"/>
      <c r="AD356" s="82"/>
      <c r="AE356" s="187"/>
      <c r="AF356" s="187"/>
      <c r="AG356" s="187"/>
      <c r="AH356" s="187"/>
      <c r="AI356" s="187"/>
      <c r="AJ356" s="187"/>
      <c r="AK356" s="187"/>
      <c r="AL356" s="187"/>
      <c r="AM356" s="187"/>
      <c r="AN356" s="187"/>
      <c r="AO356" s="187"/>
      <c r="AP356" s="187"/>
    </row>
    <row r="357" spans="1:42">
      <c r="A357" s="187"/>
      <c r="B357" s="187"/>
      <c r="C357" s="187"/>
      <c r="D357" s="187"/>
      <c r="E357" s="187"/>
      <c r="F357" s="187"/>
      <c r="G357" s="187"/>
      <c r="H357" s="187"/>
      <c r="I357" s="322"/>
      <c r="J357" s="322"/>
      <c r="K357" s="82"/>
      <c r="L357" s="82"/>
      <c r="M357" s="82"/>
      <c r="N357" s="82"/>
      <c r="O357" s="82"/>
      <c r="P357" s="82"/>
      <c r="Q357" s="82"/>
      <c r="R357" s="82"/>
      <c r="S357" s="82"/>
      <c r="T357" s="82"/>
      <c r="U357" s="82"/>
      <c r="V357" s="82"/>
      <c r="W357" s="82"/>
      <c r="X357" s="82"/>
      <c r="Y357" s="82"/>
      <c r="Z357" s="82"/>
      <c r="AA357" s="82"/>
      <c r="AB357" s="82"/>
      <c r="AC357" s="82"/>
      <c r="AD357" s="82"/>
      <c r="AE357" s="187"/>
      <c r="AF357" s="187"/>
      <c r="AG357" s="187"/>
      <c r="AH357" s="187"/>
      <c r="AI357" s="187"/>
      <c r="AJ357" s="187"/>
      <c r="AK357" s="187"/>
      <c r="AL357" s="187"/>
      <c r="AM357" s="187"/>
      <c r="AN357" s="187"/>
      <c r="AO357" s="187"/>
      <c r="AP357" s="187"/>
    </row>
    <row r="358" spans="1:42">
      <c r="A358" s="187"/>
      <c r="B358" s="187"/>
      <c r="C358" s="187"/>
      <c r="D358" s="187"/>
      <c r="E358" s="187"/>
      <c r="F358" s="187"/>
      <c r="G358" s="187"/>
      <c r="H358" s="187"/>
      <c r="I358" s="322"/>
      <c r="J358" s="322"/>
      <c r="K358" s="82"/>
      <c r="L358" s="82"/>
      <c r="M358" s="82"/>
      <c r="N358" s="82"/>
      <c r="O358" s="82"/>
      <c r="P358" s="82"/>
      <c r="Q358" s="82"/>
      <c r="R358" s="82"/>
      <c r="S358" s="82"/>
      <c r="T358" s="82"/>
      <c r="U358" s="82"/>
      <c r="V358" s="82"/>
      <c r="W358" s="82"/>
      <c r="X358" s="82"/>
      <c r="Y358" s="82"/>
      <c r="Z358" s="82"/>
      <c r="AA358" s="82"/>
      <c r="AB358" s="82"/>
      <c r="AC358" s="82"/>
      <c r="AD358" s="82"/>
      <c r="AE358" s="187"/>
      <c r="AF358" s="187"/>
      <c r="AG358" s="187"/>
      <c r="AH358" s="187"/>
      <c r="AI358" s="187"/>
      <c r="AJ358" s="187"/>
      <c r="AK358" s="187"/>
      <c r="AL358" s="187"/>
      <c r="AM358" s="187"/>
      <c r="AN358" s="187"/>
      <c r="AO358" s="187"/>
      <c r="AP358" s="187"/>
    </row>
    <row r="359" spans="1:42">
      <c r="A359" s="187"/>
      <c r="B359" s="187"/>
      <c r="C359" s="187"/>
      <c r="D359" s="187"/>
      <c r="E359" s="187"/>
      <c r="F359" s="187"/>
      <c r="G359" s="187"/>
      <c r="H359" s="187"/>
      <c r="I359" s="322"/>
      <c r="J359" s="322"/>
      <c r="K359" s="82"/>
      <c r="L359" s="82"/>
      <c r="M359" s="82"/>
      <c r="N359" s="82"/>
      <c r="O359" s="82"/>
      <c r="P359" s="82"/>
      <c r="Q359" s="82"/>
      <c r="R359" s="82"/>
      <c r="S359" s="82"/>
      <c r="T359" s="82"/>
      <c r="U359" s="82"/>
      <c r="V359" s="82"/>
      <c r="W359" s="82"/>
      <c r="X359" s="82"/>
      <c r="Y359" s="82"/>
      <c r="Z359" s="82"/>
      <c r="AA359" s="82"/>
      <c r="AB359" s="82"/>
      <c r="AC359" s="82"/>
      <c r="AD359" s="82"/>
      <c r="AE359" s="187"/>
      <c r="AF359" s="187"/>
      <c r="AG359" s="187"/>
      <c r="AH359" s="187"/>
      <c r="AI359" s="187"/>
      <c r="AJ359" s="187"/>
      <c r="AK359" s="187"/>
      <c r="AL359" s="187"/>
      <c r="AM359" s="187"/>
      <c r="AN359" s="187"/>
      <c r="AO359" s="187"/>
      <c r="AP359" s="187"/>
    </row>
    <row r="360" spans="1:42">
      <c r="A360" s="187"/>
      <c r="B360" s="187"/>
      <c r="C360" s="187"/>
      <c r="D360" s="187"/>
      <c r="E360" s="187"/>
      <c r="F360" s="187"/>
      <c r="G360" s="187"/>
      <c r="H360" s="187"/>
      <c r="I360" s="322"/>
      <c r="J360" s="322"/>
      <c r="K360" s="82"/>
      <c r="L360" s="82"/>
      <c r="M360" s="82"/>
      <c r="N360" s="82"/>
      <c r="O360" s="82"/>
      <c r="P360" s="82"/>
      <c r="Q360" s="82"/>
      <c r="R360" s="82"/>
      <c r="S360" s="82"/>
      <c r="T360" s="82"/>
      <c r="U360" s="82"/>
      <c r="V360" s="82"/>
      <c r="W360" s="82"/>
      <c r="X360" s="82"/>
      <c r="Y360" s="82"/>
      <c r="Z360" s="82"/>
      <c r="AA360" s="82"/>
      <c r="AB360" s="82"/>
      <c r="AC360" s="82"/>
      <c r="AD360" s="82"/>
      <c r="AE360" s="187"/>
      <c r="AF360" s="187"/>
      <c r="AG360" s="187"/>
      <c r="AH360" s="187"/>
      <c r="AI360" s="187"/>
      <c r="AJ360" s="187"/>
      <c r="AK360" s="187"/>
      <c r="AL360" s="187"/>
      <c r="AM360" s="187"/>
      <c r="AN360" s="187"/>
      <c r="AO360" s="187"/>
      <c r="AP360" s="187"/>
    </row>
    <row r="361" spans="1:42">
      <c r="A361" s="187"/>
      <c r="B361" s="187"/>
      <c r="C361" s="187"/>
      <c r="D361" s="187"/>
      <c r="E361" s="187"/>
      <c r="F361" s="187"/>
      <c r="G361" s="187"/>
      <c r="H361" s="187"/>
      <c r="I361" s="322"/>
      <c r="J361" s="322"/>
      <c r="K361" s="82"/>
      <c r="L361" s="82"/>
      <c r="M361" s="82"/>
      <c r="N361" s="82"/>
      <c r="O361" s="82"/>
      <c r="P361" s="82"/>
      <c r="Q361" s="82"/>
      <c r="R361" s="82"/>
      <c r="S361" s="82"/>
      <c r="T361" s="82"/>
      <c r="U361" s="82"/>
      <c r="V361" s="82"/>
      <c r="W361" s="82"/>
      <c r="X361" s="82"/>
      <c r="Y361" s="82"/>
      <c r="Z361" s="82"/>
      <c r="AA361" s="82"/>
      <c r="AB361" s="82"/>
      <c r="AC361" s="82"/>
      <c r="AD361" s="82"/>
      <c r="AE361" s="187"/>
      <c r="AF361" s="187"/>
      <c r="AG361" s="187"/>
      <c r="AH361" s="187"/>
      <c r="AI361" s="187"/>
      <c r="AJ361" s="187"/>
      <c r="AK361" s="187"/>
      <c r="AL361" s="187"/>
      <c r="AM361" s="187"/>
      <c r="AN361" s="187"/>
      <c r="AO361" s="187"/>
      <c r="AP361" s="187"/>
    </row>
    <row r="362" spans="1:42">
      <c r="A362" s="187"/>
      <c r="B362" s="187"/>
      <c r="C362" s="187"/>
      <c r="D362" s="187"/>
      <c r="E362" s="187"/>
      <c r="F362" s="187"/>
      <c r="G362" s="187"/>
      <c r="H362" s="187"/>
      <c r="I362" s="322"/>
      <c r="J362" s="322"/>
      <c r="K362" s="82"/>
      <c r="L362" s="82"/>
      <c r="M362" s="82"/>
      <c r="N362" s="82"/>
      <c r="O362" s="82"/>
      <c r="P362" s="82"/>
      <c r="Q362" s="82"/>
      <c r="R362" s="82"/>
      <c r="S362" s="82"/>
      <c r="T362" s="82"/>
      <c r="U362" s="82"/>
      <c r="V362" s="82"/>
      <c r="W362" s="82"/>
      <c r="X362" s="82"/>
      <c r="Y362" s="82"/>
      <c r="Z362" s="82"/>
      <c r="AA362" s="82"/>
      <c r="AB362" s="82"/>
      <c r="AC362" s="82"/>
      <c r="AD362" s="82"/>
      <c r="AE362" s="187"/>
      <c r="AF362" s="187"/>
      <c r="AG362" s="187"/>
      <c r="AH362" s="187"/>
      <c r="AI362" s="187"/>
      <c r="AJ362" s="187"/>
      <c r="AK362" s="187"/>
      <c r="AL362" s="187"/>
      <c r="AM362" s="187"/>
      <c r="AN362" s="187"/>
      <c r="AO362" s="187"/>
      <c r="AP362" s="187"/>
    </row>
    <row r="363" spans="1:42">
      <c r="A363" s="187"/>
      <c r="B363" s="187"/>
      <c r="C363" s="187"/>
      <c r="D363" s="187"/>
      <c r="E363" s="187"/>
      <c r="F363" s="187"/>
      <c r="G363" s="187"/>
      <c r="H363" s="187"/>
      <c r="I363" s="322"/>
      <c r="J363" s="322"/>
      <c r="K363" s="82"/>
      <c r="L363" s="82"/>
      <c r="M363" s="82"/>
      <c r="N363" s="82"/>
      <c r="O363" s="82"/>
      <c r="P363" s="82"/>
      <c r="Q363" s="82"/>
      <c r="R363" s="82"/>
      <c r="S363" s="82"/>
      <c r="T363" s="82"/>
      <c r="U363" s="82"/>
      <c r="V363" s="82"/>
      <c r="W363" s="82"/>
      <c r="X363" s="82"/>
      <c r="Y363" s="82"/>
      <c r="Z363" s="82"/>
      <c r="AA363" s="82"/>
      <c r="AB363" s="82"/>
      <c r="AC363" s="82"/>
      <c r="AD363" s="82"/>
      <c r="AE363" s="187"/>
      <c r="AF363" s="187"/>
      <c r="AG363" s="187"/>
      <c r="AH363" s="187"/>
      <c r="AI363" s="187"/>
      <c r="AJ363" s="187"/>
      <c r="AK363" s="187"/>
      <c r="AL363" s="187"/>
      <c r="AM363" s="187"/>
      <c r="AN363" s="187"/>
      <c r="AO363" s="187"/>
      <c r="AP363" s="187"/>
    </row>
    <row r="364" spans="1:42">
      <c r="A364" s="187"/>
      <c r="B364" s="187"/>
      <c r="C364" s="187"/>
      <c r="D364" s="187"/>
      <c r="E364" s="187"/>
      <c r="F364" s="187"/>
      <c r="G364" s="187"/>
      <c r="H364" s="187"/>
      <c r="I364" s="322"/>
      <c r="J364" s="322"/>
      <c r="K364" s="82"/>
      <c r="L364" s="82"/>
      <c r="M364" s="82"/>
      <c r="N364" s="82"/>
      <c r="O364" s="82"/>
      <c r="P364" s="82"/>
      <c r="Q364" s="82"/>
      <c r="R364" s="82"/>
      <c r="S364" s="82"/>
      <c r="T364" s="82"/>
      <c r="U364" s="82"/>
      <c r="V364" s="82"/>
      <c r="W364" s="82"/>
      <c r="X364" s="82"/>
      <c r="Y364" s="82"/>
      <c r="Z364" s="82"/>
      <c r="AA364" s="82"/>
      <c r="AB364" s="82"/>
      <c r="AC364" s="82"/>
      <c r="AD364" s="82"/>
      <c r="AE364" s="187"/>
      <c r="AF364" s="187"/>
      <c r="AG364" s="187"/>
      <c r="AH364" s="187"/>
      <c r="AI364" s="187"/>
      <c r="AJ364" s="187"/>
      <c r="AK364" s="187"/>
      <c r="AL364" s="187"/>
      <c r="AM364" s="187"/>
      <c r="AN364" s="187"/>
      <c r="AO364" s="187"/>
      <c r="AP364" s="187"/>
    </row>
    <row r="365" spans="1:42">
      <c r="A365" s="187"/>
      <c r="B365" s="187"/>
      <c r="C365" s="187"/>
      <c r="D365" s="187"/>
      <c r="E365" s="187"/>
      <c r="F365" s="187"/>
      <c r="G365" s="187"/>
      <c r="H365" s="187"/>
      <c r="I365" s="322"/>
      <c r="J365" s="322"/>
      <c r="K365" s="82"/>
      <c r="L365" s="82"/>
      <c r="M365" s="82"/>
      <c r="N365" s="82"/>
      <c r="O365" s="82"/>
      <c r="P365" s="82"/>
      <c r="Q365" s="82"/>
      <c r="R365" s="82"/>
      <c r="S365" s="82"/>
      <c r="T365" s="82"/>
      <c r="U365" s="82"/>
      <c r="V365" s="82"/>
      <c r="W365" s="82"/>
      <c r="X365" s="82"/>
      <c r="Y365" s="82"/>
      <c r="Z365" s="82"/>
      <c r="AA365" s="82"/>
      <c r="AB365" s="82"/>
      <c r="AC365" s="82"/>
      <c r="AD365" s="82"/>
      <c r="AE365" s="187"/>
      <c r="AF365" s="187"/>
      <c r="AG365" s="187"/>
      <c r="AH365" s="187"/>
      <c r="AI365" s="187"/>
      <c r="AJ365" s="187"/>
      <c r="AK365" s="187"/>
      <c r="AL365" s="187"/>
      <c r="AM365" s="187"/>
      <c r="AN365" s="187"/>
      <c r="AO365" s="187"/>
      <c r="AP365" s="187"/>
    </row>
    <row r="366" spans="1:42">
      <c r="A366" s="187"/>
      <c r="B366" s="187"/>
      <c r="C366" s="187"/>
      <c r="D366" s="187"/>
      <c r="E366" s="187"/>
      <c r="F366" s="187"/>
      <c r="G366" s="187"/>
      <c r="H366" s="187"/>
      <c r="I366" s="322"/>
      <c r="J366" s="322"/>
      <c r="K366" s="82"/>
      <c r="L366" s="82"/>
      <c r="M366" s="82"/>
      <c r="N366" s="82"/>
      <c r="O366" s="82"/>
      <c r="P366" s="82"/>
      <c r="Q366" s="82"/>
      <c r="R366" s="82"/>
      <c r="S366" s="82"/>
      <c r="T366" s="82"/>
      <c r="U366" s="82"/>
      <c r="V366" s="82"/>
      <c r="W366" s="82"/>
      <c r="X366" s="82"/>
      <c r="Y366" s="82"/>
      <c r="Z366" s="82"/>
      <c r="AA366" s="82"/>
      <c r="AB366" s="82"/>
      <c r="AC366" s="82"/>
      <c r="AD366" s="82"/>
      <c r="AE366" s="187"/>
      <c r="AF366" s="187"/>
      <c r="AG366" s="187"/>
      <c r="AH366" s="187"/>
      <c r="AI366" s="187"/>
      <c r="AJ366" s="187"/>
      <c r="AK366" s="187"/>
      <c r="AL366" s="187"/>
      <c r="AM366" s="187"/>
      <c r="AN366" s="187"/>
      <c r="AO366" s="187"/>
      <c r="AP366" s="187"/>
    </row>
    <row r="367" spans="1:42">
      <c r="A367" s="187"/>
      <c r="B367" s="187"/>
      <c r="C367" s="187"/>
      <c r="D367" s="187"/>
      <c r="E367" s="187"/>
      <c r="F367" s="187"/>
      <c r="G367" s="187"/>
      <c r="H367" s="187"/>
      <c r="I367" s="322"/>
      <c r="J367" s="322"/>
      <c r="K367" s="82"/>
      <c r="L367" s="82"/>
      <c r="M367" s="82"/>
      <c r="N367" s="82"/>
      <c r="O367" s="82"/>
      <c r="P367" s="82"/>
      <c r="Q367" s="82"/>
      <c r="R367" s="82"/>
      <c r="S367" s="82"/>
      <c r="T367" s="82"/>
      <c r="U367" s="82"/>
      <c r="V367" s="82"/>
      <c r="W367" s="82"/>
      <c r="X367" s="82"/>
      <c r="Y367" s="82"/>
      <c r="Z367" s="82"/>
      <c r="AA367" s="82"/>
      <c r="AB367" s="82"/>
      <c r="AC367" s="82"/>
      <c r="AD367" s="82"/>
      <c r="AE367" s="187"/>
      <c r="AF367" s="187"/>
      <c r="AG367" s="187"/>
      <c r="AH367" s="187"/>
      <c r="AI367" s="187"/>
      <c r="AJ367" s="187"/>
      <c r="AK367" s="187"/>
      <c r="AL367" s="187"/>
      <c r="AM367" s="187"/>
      <c r="AN367" s="187"/>
      <c r="AO367" s="187"/>
      <c r="AP367" s="187"/>
    </row>
    <row r="368" spans="1:42">
      <c r="A368" s="187"/>
      <c r="B368" s="187"/>
      <c r="C368" s="187"/>
      <c r="D368" s="187"/>
      <c r="E368" s="187"/>
      <c r="F368" s="187"/>
      <c r="G368" s="187"/>
      <c r="H368" s="187"/>
      <c r="I368" s="322"/>
      <c r="J368" s="322"/>
      <c r="K368" s="82"/>
      <c r="L368" s="82"/>
      <c r="M368" s="82"/>
      <c r="N368" s="82"/>
      <c r="O368" s="82"/>
      <c r="P368" s="82"/>
      <c r="Q368" s="82"/>
      <c r="R368" s="82"/>
      <c r="S368" s="82"/>
      <c r="T368" s="82"/>
      <c r="U368" s="82"/>
      <c r="V368" s="82"/>
      <c r="W368" s="82"/>
      <c r="X368" s="82"/>
      <c r="Y368" s="82"/>
      <c r="Z368" s="82"/>
      <c r="AA368" s="82"/>
      <c r="AB368" s="82"/>
      <c r="AC368" s="82"/>
      <c r="AD368" s="82"/>
      <c r="AE368" s="187"/>
      <c r="AF368" s="187"/>
      <c r="AG368" s="187"/>
      <c r="AH368" s="187"/>
      <c r="AI368" s="187"/>
      <c r="AJ368" s="187"/>
      <c r="AK368" s="187"/>
      <c r="AL368" s="187"/>
      <c r="AM368" s="187"/>
      <c r="AN368" s="187"/>
      <c r="AO368" s="187"/>
      <c r="AP368" s="187"/>
    </row>
    <row r="369" spans="1:42">
      <c r="A369" s="187"/>
      <c r="B369" s="187"/>
      <c r="C369" s="187"/>
      <c r="D369" s="187"/>
      <c r="E369" s="187"/>
      <c r="F369" s="187"/>
      <c r="G369" s="187"/>
      <c r="H369" s="187"/>
      <c r="I369" s="322"/>
      <c r="J369" s="322"/>
      <c r="K369" s="82"/>
      <c r="L369" s="82"/>
      <c r="M369" s="82"/>
      <c r="N369" s="82"/>
      <c r="O369" s="82"/>
      <c r="P369" s="82"/>
      <c r="Q369" s="82"/>
      <c r="R369" s="82"/>
      <c r="S369" s="82"/>
      <c r="T369" s="82"/>
      <c r="U369" s="82"/>
      <c r="V369" s="82"/>
      <c r="W369" s="82"/>
      <c r="X369" s="82"/>
      <c r="Y369" s="82"/>
      <c r="Z369" s="82"/>
      <c r="AA369" s="82"/>
      <c r="AB369" s="82"/>
      <c r="AC369" s="82"/>
      <c r="AD369" s="82"/>
      <c r="AE369" s="187"/>
      <c r="AF369" s="187"/>
      <c r="AG369" s="187"/>
      <c r="AH369" s="187"/>
      <c r="AI369" s="187"/>
      <c r="AJ369" s="187"/>
      <c r="AK369" s="187"/>
      <c r="AL369" s="187"/>
      <c r="AM369" s="187"/>
      <c r="AN369" s="187"/>
      <c r="AO369" s="187"/>
      <c r="AP369" s="187"/>
    </row>
    <row r="370" spans="1:42">
      <c r="A370" s="187"/>
      <c r="B370" s="187"/>
      <c r="C370" s="187"/>
      <c r="D370" s="187"/>
      <c r="E370" s="187"/>
      <c r="F370" s="187"/>
      <c r="G370" s="187"/>
      <c r="H370" s="187"/>
      <c r="I370" s="322"/>
      <c r="J370" s="322"/>
      <c r="K370" s="82"/>
      <c r="L370" s="82"/>
      <c r="M370" s="82"/>
      <c r="N370" s="82"/>
      <c r="O370" s="82"/>
      <c r="P370" s="82"/>
      <c r="Q370" s="82"/>
      <c r="R370" s="82"/>
      <c r="S370" s="82"/>
      <c r="T370" s="82"/>
      <c r="U370" s="82"/>
      <c r="V370" s="82"/>
      <c r="W370" s="82"/>
      <c r="X370" s="82"/>
      <c r="Y370" s="82"/>
      <c r="Z370" s="82"/>
      <c r="AA370" s="82"/>
      <c r="AB370" s="82"/>
      <c r="AC370" s="82"/>
      <c r="AD370" s="82"/>
      <c r="AE370" s="187"/>
      <c r="AF370" s="187"/>
      <c r="AG370" s="187"/>
      <c r="AH370" s="187"/>
      <c r="AI370" s="187"/>
      <c r="AJ370" s="187"/>
      <c r="AK370" s="187"/>
      <c r="AL370" s="187"/>
      <c r="AM370" s="187"/>
      <c r="AN370" s="187"/>
      <c r="AO370" s="187"/>
      <c r="AP370" s="187"/>
    </row>
    <row r="371" spans="1:42">
      <c r="A371" s="187"/>
      <c r="B371" s="187"/>
      <c r="C371" s="187"/>
      <c r="D371" s="187"/>
      <c r="E371" s="187"/>
      <c r="F371" s="187"/>
      <c r="G371" s="187"/>
      <c r="H371" s="187"/>
      <c r="I371" s="322"/>
      <c r="J371" s="322"/>
      <c r="K371" s="82"/>
      <c r="L371" s="82"/>
      <c r="M371" s="82"/>
      <c r="N371" s="82"/>
      <c r="O371" s="82"/>
      <c r="P371" s="82"/>
      <c r="Q371" s="82"/>
      <c r="R371" s="82"/>
      <c r="S371" s="82"/>
      <c r="T371" s="82"/>
      <c r="U371" s="82"/>
      <c r="V371" s="82"/>
      <c r="W371" s="82"/>
      <c r="X371" s="82"/>
      <c r="Y371" s="82"/>
      <c r="Z371" s="82"/>
      <c r="AA371" s="82"/>
      <c r="AB371" s="82"/>
      <c r="AC371" s="82"/>
      <c r="AD371" s="82"/>
      <c r="AE371" s="187"/>
      <c r="AF371" s="187"/>
      <c r="AG371" s="187"/>
      <c r="AH371" s="187"/>
      <c r="AI371" s="187"/>
      <c r="AJ371" s="187"/>
      <c r="AK371" s="187"/>
      <c r="AL371" s="187"/>
      <c r="AM371" s="187"/>
      <c r="AN371" s="187"/>
      <c r="AO371" s="187"/>
      <c r="AP371" s="187"/>
    </row>
    <row r="372" spans="1:42">
      <c r="A372" s="187"/>
      <c r="B372" s="187"/>
      <c r="C372" s="187"/>
      <c r="D372" s="187"/>
      <c r="E372" s="187"/>
      <c r="F372" s="187"/>
      <c r="G372" s="187"/>
      <c r="H372" s="187"/>
      <c r="I372" s="322"/>
      <c r="J372" s="322"/>
      <c r="K372" s="82"/>
      <c r="L372" s="82"/>
      <c r="M372" s="82"/>
      <c r="N372" s="82"/>
      <c r="O372" s="82"/>
      <c r="P372" s="82"/>
      <c r="Q372" s="82"/>
      <c r="R372" s="82"/>
      <c r="S372" s="82"/>
      <c r="T372" s="82"/>
      <c r="U372" s="82"/>
      <c r="V372" s="82"/>
      <c r="W372" s="82"/>
      <c r="X372" s="82"/>
      <c r="Y372" s="82"/>
      <c r="Z372" s="82"/>
      <c r="AA372" s="82"/>
      <c r="AB372" s="82"/>
      <c r="AC372" s="82"/>
      <c r="AD372" s="82"/>
      <c r="AE372" s="187"/>
      <c r="AF372" s="187"/>
      <c r="AG372" s="187"/>
      <c r="AH372" s="187"/>
      <c r="AI372" s="187"/>
      <c r="AJ372" s="187"/>
      <c r="AK372" s="187"/>
      <c r="AL372" s="187"/>
      <c r="AM372" s="187"/>
      <c r="AN372" s="187"/>
      <c r="AO372" s="187"/>
      <c r="AP372" s="187"/>
    </row>
    <row r="373" spans="1:42">
      <c r="A373" s="187"/>
      <c r="B373" s="187"/>
      <c r="C373" s="187"/>
      <c r="D373" s="187"/>
      <c r="E373" s="187"/>
      <c r="F373" s="187"/>
      <c r="G373" s="187"/>
      <c r="H373" s="187"/>
      <c r="I373" s="322"/>
      <c r="J373" s="322"/>
      <c r="K373" s="82"/>
      <c r="L373" s="82"/>
      <c r="M373" s="82"/>
      <c r="N373" s="82"/>
      <c r="O373" s="82"/>
      <c r="P373" s="82"/>
      <c r="Q373" s="82"/>
      <c r="R373" s="82"/>
      <c r="S373" s="82"/>
      <c r="T373" s="82"/>
      <c r="U373" s="82"/>
      <c r="V373" s="82"/>
      <c r="W373" s="82"/>
      <c r="X373" s="82"/>
      <c r="Y373" s="82"/>
      <c r="Z373" s="82"/>
      <c r="AA373" s="82"/>
      <c r="AB373" s="82"/>
      <c r="AC373" s="82"/>
      <c r="AD373" s="82"/>
      <c r="AE373" s="187"/>
      <c r="AF373" s="187"/>
      <c r="AG373" s="187"/>
      <c r="AH373" s="187"/>
      <c r="AI373" s="187"/>
      <c r="AJ373" s="187"/>
      <c r="AK373" s="187"/>
      <c r="AL373" s="187"/>
      <c r="AM373" s="187"/>
      <c r="AN373" s="187"/>
      <c r="AO373" s="187"/>
      <c r="AP373" s="187"/>
    </row>
    <row r="374" spans="1:42">
      <c r="A374" s="187"/>
      <c r="B374" s="187"/>
      <c r="C374" s="187"/>
      <c r="D374" s="187"/>
      <c r="E374" s="187"/>
      <c r="F374" s="187"/>
      <c r="G374" s="187"/>
      <c r="H374" s="187"/>
      <c r="I374" s="322"/>
      <c r="J374" s="322"/>
      <c r="K374" s="82"/>
      <c r="L374" s="82"/>
      <c r="M374" s="82"/>
      <c r="N374" s="82"/>
      <c r="O374" s="82"/>
      <c r="P374" s="82"/>
      <c r="Q374" s="82"/>
      <c r="R374" s="82"/>
      <c r="S374" s="82"/>
      <c r="T374" s="82"/>
      <c r="U374" s="82"/>
      <c r="V374" s="82"/>
      <c r="W374" s="82"/>
      <c r="X374" s="82"/>
      <c r="Y374" s="82"/>
      <c r="Z374" s="82"/>
      <c r="AA374" s="82"/>
      <c r="AB374" s="82"/>
      <c r="AC374" s="82"/>
      <c r="AD374" s="82"/>
      <c r="AE374" s="187"/>
      <c r="AF374" s="187"/>
      <c r="AG374" s="187"/>
      <c r="AH374" s="187"/>
      <c r="AI374" s="187"/>
      <c r="AJ374" s="187"/>
      <c r="AK374" s="187"/>
      <c r="AL374" s="187"/>
      <c r="AM374" s="187"/>
      <c r="AN374" s="187"/>
      <c r="AO374" s="187"/>
      <c r="AP374" s="187"/>
    </row>
    <row r="375" spans="1:42">
      <c r="A375" s="187"/>
      <c r="B375" s="187"/>
      <c r="C375" s="187"/>
      <c r="D375" s="187"/>
      <c r="E375" s="187"/>
      <c r="F375" s="187"/>
      <c r="G375" s="187"/>
      <c r="H375" s="187"/>
      <c r="I375" s="322"/>
      <c r="J375" s="322"/>
      <c r="K375" s="82"/>
      <c r="L375" s="82"/>
      <c r="M375" s="82"/>
      <c r="N375" s="82"/>
      <c r="O375" s="82"/>
      <c r="P375" s="82"/>
      <c r="Q375" s="82"/>
      <c r="R375" s="82"/>
      <c r="S375" s="82"/>
      <c r="T375" s="82"/>
      <c r="U375" s="82"/>
      <c r="V375" s="82"/>
      <c r="W375" s="82"/>
      <c r="X375" s="82"/>
      <c r="Y375" s="82"/>
      <c r="Z375" s="82"/>
      <c r="AA375" s="82"/>
      <c r="AB375" s="82"/>
      <c r="AC375" s="82"/>
      <c r="AD375" s="82"/>
      <c r="AE375" s="187"/>
      <c r="AF375" s="187"/>
      <c r="AG375" s="187"/>
      <c r="AH375" s="187"/>
      <c r="AI375" s="187"/>
      <c r="AJ375" s="187"/>
      <c r="AK375" s="187"/>
      <c r="AL375" s="187"/>
      <c r="AM375" s="187"/>
      <c r="AN375" s="187"/>
      <c r="AO375" s="187"/>
      <c r="AP375" s="187"/>
    </row>
    <row r="376" spans="1:42">
      <c r="A376" s="187"/>
      <c r="B376" s="187"/>
      <c r="C376" s="187"/>
      <c r="D376" s="187"/>
      <c r="E376" s="187"/>
      <c r="F376" s="187"/>
      <c r="G376" s="187"/>
      <c r="H376" s="187"/>
      <c r="I376" s="322"/>
      <c r="J376" s="322"/>
      <c r="K376" s="82"/>
      <c r="L376" s="82"/>
      <c r="M376" s="82"/>
      <c r="N376" s="82"/>
      <c r="O376" s="82"/>
      <c r="P376" s="82"/>
      <c r="Q376" s="82"/>
      <c r="R376" s="82"/>
      <c r="S376" s="82"/>
      <c r="T376" s="82"/>
      <c r="U376" s="82"/>
      <c r="V376" s="82"/>
      <c r="W376" s="82"/>
      <c r="X376" s="82"/>
      <c r="Y376" s="82"/>
      <c r="Z376" s="82"/>
      <c r="AA376" s="82"/>
      <c r="AB376" s="82"/>
      <c r="AC376" s="82"/>
      <c r="AD376" s="82"/>
      <c r="AE376" s="187"/>
      <c r="AF376" s="187"/>
      <c r="AG376" s="187"/>
      <c r="AH376" s="187"/>
      <c r="AI376" s="187"/>
      <c r="AJ376" s="187"/>
      <c r="AK376" s="187"/>
      <c r="AL376" s="187"/>
      <c r="AM376" s="187"/>
      <c r="AN376" s="187"/>
      <c r="AO376" s="187"/>
      <c r="AP376" s="187"/>
    </row>
    <row r="377" spans="1:42">
      <c r="A377" s="187"/>
      <c r="B377" s="187"/>
      <c r="C377" s="187"/>
      <c r="D377" s="187"/>
      <c r="E377" s="187"/>
      <c r="F377" s="187"/>
      <c r="G377" s="187"/>
      <c r="H377" s="187"/>
      <c r="I377" s="322"/>
      <c r="J377" s="322"/>
      <c r="K377" s="82"/>
      <c r="L377" s="82"/>
      <c r="M377" s="82"/>
      <c r="N377" s="82"/>
      <c r="O377" s="82"/>
      <c r="P377" s="82"/>
      <c r="Q377" s="82"/>
      <c r="R377" s="82"/>
      <c r="S377" s="82"/>
      <c r="T377" s="82"/>
      <c r="U377" s="82"/>
      <c r="V377" s="82"/>
      <c r="W377" s="82"/>
      <c r="X377" s="82"/>
      <c r="Y377" s="82"/>
      <c r="Z377" s="82"/>
      <c r="AA377" s="82"/>
      <c r="AB377" s="82"/>
      <c r="AC377" s="82"/>
      <c r="AD377" s="82"/>
      <c r="AE377" s="187"/>
      <c r="AF377" s="187"/>
      <c r="AG377" s="187"/>
      <c r="AH377" s="187"/>
      <c r="AI377" s="187"/>
      <c r="AJ377" s="187"/>
      <c r="AK377" s="187"/>
      <c r="AL377" s="187"/>
      <c r="AM377" s="187"/>
      <c r="AN377" s="187"/>
      <c r="AO377" s="187"/>
      <c r="AP377" s="187"/>
    </row>
    <row r="378" spans="1:42">
      <c r="A378" s="187"/>
      <c r="B378" s="187"/>
      <c r="C378" s="187"/>
      <c r="D378" s="187"/>
      <c r="E378" s="187"/>
      <c r="F378" s="187"/>
      <c r="G378" s="187"/>
      <c r="H378" s="187"/>
      <c r="I378" s="322"/>
      <c r="J378" s="322"/>
      <c r="K378" s="82"/>
      <c r="L378" s="82"/>
      <c r="M378" s="82"/>
      <c r="N378" s="82"/>
      <c r="O378" s="82"/>
      <c r="P378" s="82"/>
      <c r="Q378" s="82"/>
      <c r="R378" s="82"/>
      <c r="S378" s="82"/>
      <c r="T378" s="82"/>
      <c r="U378" s="82"/>
      <c r="V378" s="82"/>
      <c r="W378" s="82"/>
      <c r="X378" s="82"/>
      <c r="Y378" s="82"/>
      <c r="Z378" s="82"/>
      <c r="AA378" s="82"/>
      <c r="AB378" s="82"/>
      <c r="AC378" s="82"/>
      <c r="AD378" s="82"/>
      <c r="AE378" s="187"/>
      <c r="AF378" s="187"/>
      <c r="AG378" s="187"/>
      <c r="AH378" s="187"/>
      <c r="AI378" s="187"/>
      <c r="AJ378" s="187"/>
      <c r="AK378" s="187"/>
      <c r="AL378" s="187"/>
      <c r="AM378" s="187"/>
      <c r="AN378" s="187"/>
      <c r="AO378" s="187"/>
      <c r="AP378" s="187"/>
    </row>
    <row r="379" spans="1:42">
      <c r="A379" s="187"/>
      <c r="B379" s="187"/>
      <c r="C379" s="187"/>
      <c r="D379" s="187"/>
      <c r="E379" s="187"/>
      <c r="F379" s="187"/>
      <c r="G379" s="187"/>
      <c r="H379" s="187"/>
      <c r="I379" s="322"/>
      <c r="J379" s="322"/>
      <c r="K379" s="82"/>
      <c r="L379" s="82"/>
      <c r="M379" s="82"/>
      <c r="N379" s="82"/>
      <c r="O379" s="82"/>
      <c r="P379" s="82"/>
      <c r="Q379" s="82"/>
      <c r="R379" s="82"/>
      <c r="S379" s="82"/>
      <c r="T379" s="82"/>
      <c r="U379" s="82"/>
      <c r="V379" s="82"/>
      <c r="W379" s="82"/>
      <c r="X379" s="82"/>
      <c r="Y379" s="82"/>
      <c r="Z379" s="82"/>
      <c r="AA379" s="82"/>
      <c r="AB379" s="82"/>
      <c r="AC379" s="82"/>
      <c r="AD379" s="82"/>
      <c r="AE379" s="187"/>
      <c r="AF379" s="187"/>
      <c r="AG379" s="187"/>
      <c r="AH379" s="187"/>
      <c r="AI379" s="187"/>
      <c r="AJ379" s="187"/>
      <c r="AK379" s="187"/>
      <c r="AL379" s="187"/>
      <c r="AM379" s="187"/>
      <c r="AN379" s="187"/>
      <c r="AO379" s="187"/>
      <c r="AP379" s="187"/>
    </row>
    <row r="380" spans="1:42">
      <c r="A380" s="187"/>
      <c r="B380" s="187"/>
      <c r="C380" s="187"/>
      <c r="D380" s="187"/>
      <c r="E380" s="187"/>
      <c r="F380" s="187"/>
      <c r="G380" s="187"/>
      <c r="H380" s="187"/>
      <c r="I380" s="322"/>
      <c r="J380" s="322"/>
      <c r="K380" s="82"/>
      <c r="L380" s="82"/>
      <c r="M380" s="82"/>
      <c r="N380" s="82"/>
      <c r="O380" s="82"/>
      <c r="P380" s="82"/>
      <c r="Q380" s="82"/>
      <c r="R380" s="82"/>
      <c r="S380" s="82"/>
      <c r="T380" s="82"/>
      <c r="U380" s="82"/>
      <c r="V380" s="82"/>
      <c r="W380" s="82"/>
      <c r="X380" s="82"/>
      <c r="Y380" s="82"/>
      <c r="Z380" s="82"/>
      <c r="AA380" s="82"/>
      <c r="AB380" s="82"/>
      <c r="AC380" s="82"/>
      <c r="AD380" s="82"/>
      <c r="AE380" s="187"/>
      <c r="AF380" s="187"/>
      <c r="AG380" s="187"/>
      <c r="AH380" s="187"/>
      <c r="AI380" s="187"/>
      <c r="AJ380" s="187"/>
      <c r="AK380" s="187"/>
      <c r="AL380" s="187"/>
      <c r="AM380" s="187"/>
      <c r="AN380" s="187"/>
      <c r="AO380" s="187"/>
      <c r="AP380" s="187"/>
    </row>
    <row r="381" spans="1:42">
      <c r="A381" s="187"/>
      <c r="B381" s="187"/>
      <c r="C381" s="187"/>
      <c r="D381" s="187"/>
      <c r="E381" s="187"/>
      <c r="F381" s="187"/>
      <c r="G381" s="187"/>
      <c r="H381" s="187"/>
      <c r="I381" s="322"/>
      <c r="J381" s="322"/>
      <c r="K381" s="82"/>
      <c r="L381" s="82"/>
      <c r="M381" s="82"/>
      <c r="N381" s="82"/>
      <c r="O381" s="82"/>
      <c r="P381" s="82"/>
      <c r="Q381" s="82"/>
      <c r="R381" s="82"/>
      <c r="S381" s="82"/>
      <c r="T381" s="82"/>
      <c r="U381" s="82"/>
      <c r="V381" s="82"/>
      <c r="W381" s="82"/>
      <c r="X381" s="82"/>
      <c r="Y381" s="82"/>
      <c r="Z381" s="82"/>
      <c r="AA381" s="82"/>
      <c r="AB381" s="82"/>
      <c r="AC381" s="82"/>
      <c r="AD381" s="82"/>
      <c r="AE381" s="187"/>
      <c r="AF381" s="187"/>
      <c r="AG381" s="187"/>
      <c r="AH381" s="187"/>
      <c r="AI381" s="187"/>
      <c r="AJ381" s="187"/>
      <c r="AK381" s="187"/>
      <c r="AL381" s="187"/>
      <c r="AM381" s="187"/>
      <c r="AN381" s="187"/>
      <c r="AO381" s="187"/>
      <c r="AP381" s="187"/>
    </row>
    <row r="382" spans="1:42">
      <c r="A382" s="187"/>
      <c r="B382" s="187"/>
      <c r="C382" s="187"/>
      <c r="D382" s="187"/>
      <c r="E382" s="187"/>
      <c r="F382" s="187"/>
      <c r="G382" s="187"/>
      <c r="H382" s="187"/>
      <c r="I382" s="322"/>
      <c r="J382" s="322"/>
      <c r="K382" s="82"/>
      <c r="L382" s="82"/>
      <c r="M382" s="82"/>
      <c r="N382" s="82"/>
      <c r="O382" s="82"/>
      <c r="P382" s="82"/>
      <c r="Q382" s="82"/>
      <c r="R382" s="82"/>
      <c r="S382" s="82"/>
      <c r="T382" s="82"/>
      <c r="U382" s="82"/>
      <c r="V382" s="82"/>
      <c r="W382" s="82"/>
      <c r="X382" s="82"/>
      <c r="Y382" s="82"/>
      <c r="Z382" s="82"/>
      <c r="AA382" s="82"/>
      <c r="AB382" s="82"/>
      <c r="AC382" s="82"/>
      <c r="AD382" s="82"/>
      <c r="AE382" s="187"/>
      <c r="AF382" s="187"/>
      <c r="AG382" s="187"/>
      <c r="AH382" s="187"/>
      <c r="AI382" s="187"/>
      <c r="AJ382" s="187"/>
      <c r="AK382" s="187"/>
      <c r="AL382" s="187"/>
      <c r="AM382" s="187"/>
      <c r="AN382" s="187"/>
      <c r="AO382" s="187"/>
      <c r="AP382" s="187"/>
    </row>
    <row r="383" spans="1:42">
      <c r="A383" s="187"/>
      <c r="B383" s="187"/>
      <c r="C383" s="187"/>
      <c r="D383" s="187"/>
      <c r="E383" s="187"/>
      <c r="F383" s="187"/>
      <c r="G383" s="187"/>
      <c r="H383" s="187"/>
      <c r="I383" s="322"/>
      <c r="J383" s="322"/>
      <c r="K383" s="82"/>
      <c r="L383" s="82"/>
      <c r="M383" s="82"/>
      <c r="N383" s="82"/>
      <c r="O383" s="82"/>
      <c r="P383" s="82"/>
      <c r="Q383" s="82"/>
      <c r="R383" s="82"/>
      <c r="S383" s="82"/>
      <c r="T383" s="82"/>
      <c r="U383" s="82"/>
      <c r="V383" s="82"/>
      <c r="W383" s="82"/>
      <c r="X383" s="82"/>
      <c r="Y383" s="82"/>
      <c r="Z383" s="82"/>
      <c r="AA383" s="82"/>
      <c r="AB383" s="82"/>
      <c r="AC383" s="82"/>
      <c r="AD383" s="82"/>
      <c r="AE383" s="187"/>
      <c r="AF383" s="187"/>
      <c r="AG383" s="187"/>
      <c r="AH383" s="187"/>
      <c r="AI383" s="187"/>
      <c r="AJ383" s="187"/>
      <c r="AK383" s="187"/>
      <c r="AL383" s="187"/>
      <c r="AM383" s="187"/>
      <c r="AN383" s="187"/>
      <c r="AO383" s="187"/>
      <c r="AP383" s="187"/>
    </row>
    <row r="384" spans="1:42">
      <c r="A384" s="187"/>
      <c r="B384" s="187"/>
      <c r="C384" s="187"/>
      <c r="D384" s="187"/>
      <c r="E384" s="187"/>
      <c r="F384" s="187"/>
      <c r="G384" s="187"/>
      <c r="H384" s="187"/>
      <c r="I384" s="322"/>
      <c r="J384" s="322"/>
      <c r="K384" s="82"/>
      <c r="L384" s="82"/>
      <c r="M384" s="82"/>
      <c r="N384" s="82"/>
      <c r="O384" s="82"/>
      <c r="P384" s="82"/>
      <c r="Q384" s="82"/>
      <c r="R384" s="82"/>
      <c r="S384" s="82"/>
      <c r="T384" s="82"/>
      <c r="U384" s="82"/>
      <c r="V384" s="82"/>
      <c r="W384" s="82"/>
      <c r="X384" s="82"/>
      <c r="Y384" s="82"/>
      <c r="Z384" s="82"/>
      <c r="AA384" s="82"/>
      <c r="AB384" s="82"/>
      <c r="AC384" s="82"/>
      <c r="AD384" s="82"/>
      <c r="AE384" s="187"/>
      <c r="AF384" s="187"/>
      <c r="AG384" s="187"/>
      <c r="AH384" s="187"/>
      <c r="AI384" s="187"/>
      <c r="AJ384" s="187"/>
      <c r="AK384" s="187"/>
      <c r="AL384" s="187"/>
      <c r="AM384" s="187"/>
      <c r="AN384" s="187"/>
      <c r="AO384" s="187"/>
      <c r="AP384" s="187"/>
    </row>
    <row r="385" spans="1:42">
      <c r="A385" s="187"/>
      <c r="B385" s="187"/>
      <c r="C385" s="187"/>
      <c r="D385" s="187"/>
      <c r="E385" s="187"/>
      <c r="F385" s="187"/>
      <c r="G385" s="187"/>
      <c r="H385" s="187"/>
      <c r="I385" s="322"/>
      <c r="J385" s="322"/>
      <c r="K385" s="82"/>
      <c r="L385" s="82"/>
      <c r="M385" s="82"/>
      <c r="N385" s="82"/>
      <c r="O385" s="82"/>
      <c r="P385" s="82"/>
      <c r="Q385" s="82"/>
      <c r="R385" s="82"/>
      <c r="S385" s="82"/>
      <c r="T385" s="82"/>
      <c r="U385" s="82"/>
      <c r="V385" s="82"/>
      <c r="W385" s="82"/>
      <c r="X385" s="82"/>
      <c r="Y385" s="82"/>
      <c r="Z385" s="82"/>
      <c r="AA385" s="82"/>
      <c r="AB385" s="82"/>
      <c r="AC385" s="82"/>
      <c r="AD385" s="82"/>
      <c r="AE385" s="187"/>
      <c r="AF385" s="187"/>
      <c r="AG385" s="187"/>
      <c r="AH385" s="187"/>
      <c r="AI385" s="187"/>
      <c r="AJ385" s="187"/>
      <c r="AK385" s="187"/>
      <c r="AL385" s="187"/>
      <c r="AM385" s="187"/>
      <c r="AN385" s="187"/>
      <c r="AO385" s="187"/>
      <c r="AP385" s="187"/>
    </row>
    <row r="386" spans="1:42">
      <c r="A386" s="187"/>
      <c r="B386" s="187"/>
      <c r="C386" s="187"/>
      <c r="D386" s="187"/>
      <c r="E386" s="187"/>
      <c r="F386" s="187"/>
      <c r="G386" s="187"/>
      <c r="H386" s="187"/>
      <c r="I386" s="322"/>
      <c r="J386" s="322"/>
      <c r="K386" s="82"/>
      <c r="L386" s="82"/>
      <c r="M386" s="82"/>
      <c r="N386" s="82"/>
      <c r="O386" s="82"/>
      <c r="P386" s="82"/>
      <c r="Q386" s="82"/>
      <c r="R386" s="82"/>
      <c r="S386" s="82"/>
      <c r="T386" s="82"/>
      <c r="U386" s="82"/>
      <c r="V386" s="82"/>
      <c r="W386" s="82"/>
      <c r="X386" s="82"/>
      <c r="Y386" s="82"/>
      <c r="Z386" s="82"/>
      <c r="AA386" s="82"/>
      <c r="AB386" s="82"/>
      <c r="AC386" s="82"/>
      <c r="AD386" s="82"/>
      <c r="AE386" s="187"/>
      <c r="AF386" s="187"/>
      <c r="AG386" s="187"/>
      <c r="AH386" s="187"/>
      <c r="AI386" s="187"/>
      <c r="AJ386" s="187"/>
      <c r="AK386" s="187"/>
      <c r="AL386" s="187"/>
      <c r="AM386" s="187"/>
      <c r="AN386" s="187"/>
      <c r="AO386" s="187"/>
      <c r="AP386" s="187"/>
    </row>
    <row r="387" spans="1:42">
      <c r="A387" s="187"/>
      <c r="B387" s="187"/>
      <c r="C387" s="187"/>
      <c r="D387" s="187"/>
      <c r="E387" s="187"/>
      <c r="F387" s="187"/>
      <c r="G387" s="187"/>
      <c r="H387" s="187"/>
      <c r="I387" s="322"/>
      <c r="J387" s="322"/>
      <c r="K387" s="82"/>
      <c r="L387" s="82"/>
      <c r="M387" s="82"/>
      <c r="N387" s="82"/>
      <c r="O387" s="82"/>
      <c r="P387" s="82"/>
      <c r="Q387" s="82"/>
      <c r="R387" s="82"/>
      <c r="S387" s="82"/>
      <c r="T387" s="82"/>
      <c r="U387" s="82"/>
      <c r="V387" s="82"/>
      <c r="W387" s="82"/>
      <c r="X387" s="82"/>
      <c r="Y387" s="82"/>
      <c r="Z387" s="82"/>
      <c r="AA387" s="82"/>
      <c r="AB387" s="82"/>
      <c r="AC387" s="82"/>
      <c r="AD387" s="82"/>
      <c r="AE387" s="187"/>
      <c r="AF387" s="187"/>
      <c r="AG387" s="187"/>
      <c r="AH387" s="187"/>
      <c r="AI387" s="187"/>
      <c r="AJ387" s="187"/>
      <c r="AK387" s="187"/>
      <c r="AL387" s="187"/>
      <c r="AM387" s="187"/>
      <c r="AN387" s="187"/>
      <c r="AO387" s="187"/>
      <c r="AP387" s="187"/>
    </row>
    <row r="388" spans="1:42">
      <c r="A388" s="187"/>
      <c r="B388" s="187"/>
      <c r="C388" s="187"/>
      <c r="D388" s="187"/>
      <c r="E388" s="187"/>
      <c r="F388" s="187"/>
      <c r="G388" s="187"/>
      <c r="H388" s="187"/>
      <c r="I388" s="322"/>
      <c r="J388" s="322"/>
      <c r="K388" s="82"/>
      <c r="L388" s="82"/>
      <c r="M388" s="82"/>
      <c r="N388" s="82"/>
      <c r="O388" s="82"/>
      <c r="P388" s="82"/>
      <c r="Q388" s="82"/>
      <c r="R388" s="82"/>
      <c r="S388" s="82"/>
      <c r="T388" s="82"/>
      <c r="U388" s="82"/>
      <c r="V388" s="82"/>
      <c r="W388" s="82"/>
      <c r="X388" s="82"/>
      <c r="Y388" s="82"/>
      <c r="Z388" s="82"/>
      <c r="AA388" s="82"/>
      <c r="AB388" s="82"/>
      <c r="AC388" s="82"/>
      <c r="AD388" s="82"/>
      <c r="AE388" s="187"/>
      <c r="AF388" s="187"/>
      <c r="AG388" s="187"/>
      <c r="AH388" s="187"/>
      <c r="AI388" s="187"/>
      <c r="AJ388" s="187"/>
      <c r="AK388" s="187"/>
      <c r="AL388" s="187"/>
      <c r="AM388" s="187"/>
      <c r="AN388" s="187"/>
      <c r="AO388" s="187"/>
      <c r="AP388" s="187"/>
    </row>
    <row r="389" spans="1:42">
      <c r="A389" s="187"/>
      <c r="B389" s="187"/>
      <c r="C389" s="187"/>
      <c r="D389" s="187"/>
      <c r="E389" s="187"/>
      <c r="F389" s="187"/>
      <c r="G389" s="187"/>
      <c r="H389" s="187"/>
      <c r="I389" s="322"/>
      <c r="J389" s="322"/>
      <c r="K389" s="82"/>
      <c r="L389" s="82"/>
      <c r="M389" s="82"/>
      <c r="N389" s="82"/>
      <c r="O389" s="82"/>
      <c r="P389" s="82"/>
      <c r="Q389" s="82"/>
      <c r="R389" s="82"/>
      <c r="S389" s="82"/>
      <c r="T389" s="82"/>
      <c r="U389" s="82"/>
      <c r="V389" s="82"/>
      <c r="W389" s="82"/>
      <c r="X389" s="82"/>
      <c r="Y389" s="82"/>
      <c r="Z389" s="82"/>
      <c r="AA389" s="82"/>
      <c r="AB389" s="82"/>
      <c r="AC389" s="82"/>
      <c r="AD389" s="82"/>
      <c r="AE389" s="187"/>
      <c r="AF389" s="187"/>
      <c r="AG389" s="187"/>
      <c r="AH389" s="187"/>
      <c r="AI389" s="187"/>
      <c r="AJ389" s="187"/>
      <c r="AK389" s="187"/>
      <c r="AL389" s="187"/>
      <c r="AM389" s="187"/>
      <c r="AN389" s="187"/>
      <c r="AO389" s="187"/>
      <c r="AP389" s="187"/>
    </row>
    <row r="390" spans="1:42">
      <c r="A390" s="187"/>
      <c r="B390" s="187"/>
      <c r="C390" s="187"/>
      <c r="D390" s="187"/>
      <c r="E390" s="187"/>
      <c r="F390" s="187"/>
      <c r="G390" s="187"/>
      <c r="H390" s="187"/>
      <c r="I390" s="322"/>
      <c r="J390" s="322"/>
      <c r="K390" s="82"/>
      <c r="L390" s="82"/>
      <c r="M390" s="82"/>
      <c r="N390" s="82"/>
      <c r="O390" s="82"/>
      <c r="P390" s="82"/>
      <c r="Q390" s="82"/>
      <c r="R390" s="82"/>
      <c r="S390" s="82"/>
      <c r="T390" s="82"/>
      <c r="U390" s="82"/>
      <c r="V390" s="82"/>
      <c r="W390" s="82"/>
      <c r="X390" s="82"/>
      <c r="Y390" s="82"/>
      <c r="Z390" s="82"/>
      <c r="AA390" s="82"/>
      <c r="AB390" s="82"/>
      <c r="AC390" s="82"/>
      <c r="AD390" s="82"/>
      <c r="AE390" s="187"/>
      <c r="AF390" s="187"/>
      <c r="AG390" s="187"/>
      <c r="AH390" s="187"/>
      <c r="AI390" s="187"/>
      <c r="AJ390" s="187"/>
      <c r="AK390" s="187"/>
      <c r="AL390" s="187"/>
      <c r="AM390" s="187"/>
      <c r="AN390" s="187"/>
      <c r="AO390" s="187"/>
      <c r="AP390" s="187"/>
    </row>
    <row r="391" spans="1:42">
      <c r="A391" s="187"/>
      <c r="B391" s="187"/>
      <c r="C391" s="187"/>
      <c r="D391" s="187"/>
      <c r="E391" s="187"/>
      <c r="F391" s="187"/>
      <c r="G391" s="187"/>
      <c r="H391" s="187"/>
      <c r="I391" s="322"/>
      <c r="J391" s="322"/>
      <c r="K391" s="82"/>
      <c r="L391" s="82"/>
      <c r="M391" s="82"/>
      <c r="N391" s="82"/>
      <c r="O391" s="82"/>
      <c r="P391" s="82"/>
      <c r="Q391" s="82"/>
      <c r="R391" s="82"/>
      <c r="S391" s="82"/>
      <c r="T391" s="82"/>
      <c r="U391" s="82"/>
      <c r="V391" s="82"/>
      <c r="W391" s="82"/>
      <c r="X391" s="82"/>
      <c r="Y391" s="82"/>
      <c r="Z391" s="82"/>
      <c r="AA391" s="82"/>
      <c r="AC391" s="82"/>
      <c r="AD391" s="82"/>
      <c r="AE391" s="187"/>
      <c r="AF391" s="187"/>
      <c r="AG391" s="187"/>
      <c r="AH391" s="187"/>
      <c r="AI391" s="187"/>
      <c r="AJ391" s="187"/>
      <c r="AK391" s="187"/>
      <c r="AL391" s="187"/>
      <c r="AM391" s="187"/>
      <c r="AN391" s="187"/>
      <c r="AO391" s="187"/>
      <c r="AP391" s="187"/>
    </row>
    <row r="392" spans="1:42">
      <c r="I392" s="323"/>
      <c r="J392" s="323"/>
      <c r="AC392" s="82"/>
      <c r="AD392" s="82"/>
      <c r="AE392" s="187"/>
      <c r="AF392" s="187"/>
      <c r="AG392" s="187"/>
      <c r="AH392" s="187"/>
      <c r="AI392" s="187"/>
      <c r="AJ392" s="187"/>
      <c r="AK392" s="187"/>
      <c r="AL392" s="187"/>
      <c r="AM392" s="187"/>
      <c r="AN392" s="187"/>
      <c r="AO392" s="187"/>
      <c r="AP392" s="187"/>
    </row>
    <row r="393" spans="1:42">
      <c r="I393" s="323"/>
      <c r="J393" s="323"/>
    </row>
    <row r="394" spans="1:42">
      <c r="I394" s="323"/>
      <c r="J394" s="323"/>
    </row>
    <row r="395" spans="1:42">
      <c r="I395" s="323"/>
      <c r="J395" s="323"/>
    </row>
    <row r="396" spans="1:42">
      <c r="I396" s="323"/>
      <c r="J396" s="323"/>
    </row>
    <row r="397" spans="1:42">
      <c r="I397" s="323"/>
      <c r="J397" s="323"/>
    </row>
    <row r="398" spans="1:42">
      <c r="I398" s="323"/>
      <c r="J398" s="323"/>
    </row>
    <row r="399" spans="1:42">
      <c r="I399" s="323"/>
      <c r="J399" s="323"/>
    </row>
    <row r="400" spans="1:42">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0">
    <mergeCell ref="A4:A5"/>
    <mergeCell ref="B4:C4"/>
    <mergeCell ref="A3:C3"/>
    <mergeCell ref="C100:C101"/>
    <mergeCell ref="C86:C87"/>
    <mergeCell ref="A33:B33"/>
    <mergeCell ref="B78:B81"/>
    <mergeCell ref="B82:B85"/>
    <mergeCell ref="A70:A73"/>
    <mergeCell ref="A9:C9"/>
    <mergeCell ref="B19:B20"/>
    <mergeCell ref="A11:A12"/>
    <mergeCell ref="A13:A14"/>
    <mergeCell ref="C60:C61"/>
    <mergeCell ref="B98:B101"/>
    <mergeCell ref="A98:A101"/>
    <mergeCell ref="A78:A81"/>
    <mergeCell ref="A82:A85"/>
    <mergeCell ref="A86:A89"/>
    <mergeCell ref="A90:A93"/>
    <mergeCell ref="B86:B89"/>
    <mergeCell ref="B90:B93"/>
    <mergeCell ref="A60:A61"/>
    <mergeCell ref="C64:C65"/>
    <mergeCell ref="B94:B97"/>
    <mergeCell ref="A94:A97"/>
    <mergeCell ref="A66:A69"/>
    <mergeCell ref="B70:B73"/>
    <mergeCell ref="A74:A77"/>
    <mergeCell ref="B66:B69"/>
    <mergeCell ref="A62:A65"/>
    <mergeCell ref="B62:B65"/>
    <mergeCell ref="A45:A46"/>
    <mergeCell ref="B60:B61"/>
    <mergeCell ref="A41:A42"/>
    <mergeCell ref="A55:A56"/>
    <mergeCell ref="A17:A18"/>
    <mergeCell ref="A39:A40"/>
    <mergeCell ref="A43:A44"/>
    <mergeCell ref="A19:A20"/>
    <mergeCell ref="A27:A28"/>
    <mergeCell ref="A49:A50"/>
    <mergeCell ref="A53:A54"/>
    <mergeCell ref="A51:A52"/>
    <mergeCell ref="A47:A48"/>
    <mergeCell ref="A23:A24"/>
    <mergeCell ref="B23:B24"/>
    <mergeCell ref="D13:D14"/>
    <mergeCell ref="D15:D16"/>
    <mergeCell ref="A15:A16"/>
    <mergeCell ref="A25:A26"/>
    <mergeCell ref="D19:D20"/>
    <mergeCell ref="A37:A38"/>
    <mergeCell ref="G27:G28"/>
    <mergeCell ref="D29:D30"/>
    <mergeCell ref="D25:D26"/>
    <mergeCell ref="D27:D28"/>
    <mergeCell ref="D21:D22"/>
    <mergeCell ref="G23:G24"/>
    <mergeCell ref="B27:B28"/>
    <mergeCell ref="A35:A36"/>
    <mergeCell ref="A29:A30"/>
    <mergeCell ref="B29:B30"/>
    <mergeCell ref="A21:A22"/>
    <mergeCell ref="B21:B22"/>
    <mergeCell ref="O35:O36"/>
    <mergeCell ref="D9:G9"/>
    <mergeCell ref="B35:B36"/>
    <mergeCell ref="D11:D12"/>
    <mergeCell ref="B11:B12"/>
    <mergeCell ref="H9:L9"/>
    <mergeCell ref="M9:Q9"/>
    <mergeCell ref="D17:D18"/>
    <mergeCell ref="G21:G22"/>
    <mergeCell ref="G19:G20"/>
    <mergeCell ref="F19:F20"/>
    <mergeCell ref="D34:H34"/>
    <mergeCell ref="G35:G36"/>
    <mergeCell ref="H35:H36"/>
    <mergeCell ref="F21:F22"/>
    <mergeCell ref="E29:E30"/>
    <mergeCell ref="E27:E28"/>
    <mergeCell ref="F27:F28"/>
    <mergeCell ref="B13:B14"/>
    <mergeCell ref="B15:B16"/>
    <mergeCell ref="B17:B18"/>
    <mergeCell ref="G29:G30"/>
    <mergeCell ref="B25:B26"/>
    <mergeCell ref="D35:D36"/>
    <mergeCell ref="B43:B44"/>
    <mergeCell ref="B45:B46"/>
    <mergeCell ref="B41:B42"/>
    <mergeCell ref="B55:B56"/>
    <mergeCell ref="B53:B54"/>
    <mergeCell ref="K35:L35"/>
    <mergeCell ref="M35:N35"/>
    <mergeCell ref="I35:J35"/>
    <mergeCell ref="C35:C36"/>
    <mergeCell ref="F35:F36"/>
    <mergeCell ref="E35:E36"/>
    <mergeCell ref="B37:B38"/>
    <mergeCell ref="B39:B40"/>
    <mergeCell ref="B49:B50"/>
    <mergeCell ref="B51:B52"/>
    <mergeCell ref="AV42:AV52"/>
    <mergeCell ref="AW42:AW47"/>
    <mergeCell ref="AW48:AW52"/>
    <mergeCell ref="AW61:AW65"/>
    <mergeCell ref="AW54:AW60"/>
    <mergeCell ref="Z60:Z61"/>
    <mergeCell ref="C66:C67"/>
    <mergeCell ref="AV67:AV77"/>
    <mergeCell ref="AW67:AW72"/>
    <mergeCell ref="Z72:Z73"/>
    <mergeCell ref="C76:C77"/>
    <mergeCell ref="C70:C71"/>
    <mergeCell ref="C74:C75"/>
    <mergeCell ref="Y72:Y73"/>
    <mergeCell ref="C68:C69"/>
    <mergeCell ref="Z64:Z65"/>
    <mergeCell ref="Z66:Z67"/>
    <mergeCell ref="Z68:Z69"/>
    <mergeCell ref="Z70:Z71"/>
    <mergeCell ref="Z62:Z63"/>
    <mergeCell ref="C72:C73"/>
    <mergeCell ref="C62:C63"/>
    <mergeCell ref="A59:F59"/>
    <mergeCell ref="B47:B48"/>
    <mergeCell ref="AW109:AW113"/>
    <mergeCell ref="AX91:AX93"/>
    <mergeCell ref="AX94:AX96"/>
    <mergeCell ref="AW97:AW101"/>
    <mergeCell ref="AX106:AX108"/>
    <mergeCell ref="AX118:AX120"/>
    <mergeCell ref="AX103:AX105"/>
    <mergeCell ref="AW115:AW120"/>
    <mergeCell ref="B74:B77"/>
    <mergeCell ref="AW73:AW77"/>
    <mergeCell ref="Z82:Z83"/>
    <mergeCell ref="Z84:Z85"/>
    <mergeCell ref="Y100:Y101"/>
    <mergeCell ref="Y80:Y81"/>
    <mergeCell ref="Y82:Y83"/>
    <mergeCell ref="Y84:Y85"/>
    <mergeCell ref="Y86:Y87"/>
    <mergeCell ref="Y88:Y89"/>
    <mergeCell ref="Y90:Y91"/>
    <mergeCell ref="Y92:Y93"/>
    <mergeCell ref="C88:C89"/>
    <mergeCell ref="C90:C91"/>
    <mergeCell ref="C92:C93"/>
    <mergeCell ref="C96:C97"/>
    <mergeCell ref="Q34:U34"/>
    <mergeCell ref="T35:T36"/>
    <mergeCell ref="I34:N34"/>
    <mergeCell ref="P35:P36"/>
    <mergeCell ref="AX18:AX20"/>
    <mergeCell ref="AX21:AX23"/>
    <mergeCell ref="AW18:AW23"/>
    <mergeCell ref="AX127:AX129"/>
    <mergeCell ref="AX33:AX35"/>
    <mergeCell ref="AX67:AX69"/>
    <mergeCell ref="AX70:AX72"/>
    <mergeCell ref="AX42:AX44"/>
    <mergeCell ref="AX45:AX47"/>
    <mergeCell ref="AX115:AX117"/>
    <mergeCell ref="AV18:AV28"/>
    <mergeCell ref="AW24:AW28"/>
    <mergeCell ref="AV127:AV137"/>
    <mergeCell ref="AW127:AW132"/>
    <mergeCell ref="AV115:AV125"/>
    <mergeCell ref="AW36:AW40"/>
    <mergeCell ref="AV91:AV101"/>
    <mergeCell ref="AW133:AW137"/>
    <mergeCell ref="AV103:AV113"/>
    <mergeCell ref="AW103:AW108"/>
    <mergeCell ref="R9:V9"/>
    <mergeCell ref="W9:AA9"/>
    <mergeCell ref="Y68:Y69"/>
    <mergeCell ref="Y70:Y71"/>
    <mergeCell ref="V34:AA34"/>
    <mergeCell ref="Q35:Q36"/>
    <mergeCell ref="R35:R36"/>
    <mergeCell ref="Z35:AA35"/>
    <mergeCell ref="D33:O33"/>
    <mergeCell ref="E15:E16"/>
    <mergeCell ref="F15:F16"/>
    <mergeCell ref="E23:E24"/>
    <mergeCell ref="F23:F24"/>
    <mergeCell ref="D23:D24"/>
    <mergeCell ref="F29:F30"/>
    <mergeCell ref="F25:F26"/>
    <mergeCell ref="G25:G26"/>
    <mergeCell ref="E21:E22"/>
    <mergeCell ref="P33:AB33"/>
    <mergeCell ref="E19:E20"/>
    <mergeCell ref="E25:E26"/>
    <mergeCell ref="W60:W61"/>
    <mergeCell ref="U35:U36"/>
    <mergeCell ref="V35:W35"/>
    <mergeCell ref="S35:S36"/>
    <mergeCell ref="AX130:AX132"/>
    <mergeCell ref="AV79:AV89"/>
    <mergeCell ref="AW79:AW84"/>
    <mergeCell ref="AX79:AX81"/>
    <mergeCell ref="AX82:AX84"/>
    <mergeCell ref="AW85:AW89"/>
    <mergeCell ref="AW91:AW96"/>
    <mergeCell ref="Y98:Y99"/>
    <mergeCell ref="Y62:Y63"/>
    <mergeCell ref="Y64:Y65"/>
    <mergeCell ref="Y60:Y61"/>
    <mergeCell ref="Y74:Y75"/>
    <mergeCell ref="Y76:Y77"/>
    <mergeCell ref="Y78:Y79"/>
    <mergeCell ref="Y66:Y67"/>
    <mergeCell ref="Y94:Y95"/>
    <mergeCell ref="Y96:Y97"/>
    <mergeCell ref="Z88:Z89"/>
    <mergeCell ref="X60:X61"/>
    <mergeCell ref="AX54:AX56"/>
    <mergeCell ref="AW121:AW125"/>
    <mergeCell ref="X35:Y35"/>
    <mergeCell ref="Z90:Z91"/>
    <mergeCell ref="C98:C99"/>
    <mergeCell ref="C94:C95"/>
    <mergeCell ref="C82:C83"/>
    <mergeCell ref="Z100:Z101"/>
    <mergeCell ref="Z74:Z75"/>
    <mergeCell ref="Z76:Z77"/>
    <mergeCell ref="Z78:Z79"/>
    <mergeCell ref="Z80:Z81"/>
    <mergeCell ref="Z92:Z93"/>
    <mergeCell ref="Z94:Z95"/>
    <mergeCell ref="Z96:Z97"/>
    <mergeCell ref="Z86:Z87"/>
    <mergeCell ref="Z98:Z99"/>
    <mergeCell ref="C78:C79"/>
    <mergeCell ref="C80:C81"/>
    <mergeCell ref="C84:C85"/>
    <mergeCell ref="E11:E12"/>
    <mergeCell ref="F11:F12"/>
    <mergeCell ref="G11:G12"/>
    <mergeCell ref="E13:E14"/>
    <mergeCell ref="F13:F14"/>
    <mergeCell ref="G13:G14"/>
    <mergeCell ref="G15:G16"/>
    <mergeCell ref="E17:E18"/>
    <mergeCell ref="F17:F18"/>
    <mergeCell ref="G17:G18"/>
  </mergeCells>
  <phoneticPr fontId="57" type="noConversion"/>
  <dataValidations count="5">
    <dataValidation type="list" allowBlank="1" showInputMessage="1" showErrorMessage="1" sqref="S31 N31 D31 C102 I31 X31 C57 F57">
      <formula1>#REF!</formula1>
    </dataValidation>
    <dataValidation type="list" allowBlank="1" showInputMessage="1" showErrorMessage="1" sqref="I11:I30">
      <formula1>$AX$10:$AX$12</formula1>
    </dataValidation>
    <dataValidation type="list" allowBlank="1" showInputMessage="1" showErrorMessage="1" sqref="N11:N30">
      <formula1>$AZ$10:$AZ$13</formula1>
    </dataValidation>
    <dataValidation type="list" allowBlank="1" showInputMessage="1" showErrorMessage="1" sqref="S11:S30 X11:X30">
      <formula1>$BB$10:$BB$13</formula1>
    </dataValidation>
    <dataValidation type="list" allowBlank="1" showInputMessage="1" showErrorMessage="1" sqref="D11:D30">
      <formula1>$AV$7:$AV$12</formula1>
    </dataValidation>
  </dataValidations>
  <pageMargins left="0.23622047244094491" right="0.23622047244094491" top="0.35433070866141736" bottom="0.35433070866141736" header="0.31496062992125984" footer="0.31496062992125984"/>
  <pageSetup paperSize="5" scale="26"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37"/>
  <sheetViews>
    <sheetView showGridLines="0" zoomScale="70" zoomScaleNormal="70" zoomScaleSheetLayoutView="10" workbookViewId="0">
      <pane xSplit="3" topLeftCell="D1" activePane="topRight" state="frozen"/>
      <selection pane="topRight" activeCell="E68" sqref="E68:V68"/>
    </sheetView>
  </sheetViews>
  <sheetFormatPr baseColWidth="10" defaultColWidth="11.42578125" defaultRowHeight="15"/>
  <cols>
    <col min="1" max="1" width="20.42578125" style="186" customWidth="1"/>
    <col min="2" max="2" width="21.85546875" style="186" customWidth="1"/>
    <col min="3" max="3" width="30.42578125" style="186" customWidth="1"/>
    <col min="4" max="4" width="36.5703125" style="186" customWidth="1"/>
    <col min="5" max="5" width="31.7109375" style="186" customWidth="1"/>
    <col min="6" max="6" width="26.42578125" style="186" customWidth="1"/>
    <col min="7" max="7" width="30.42578125" style="186" customWidth="1"/>
    <col min="8" max="8" width="28.42578125" style="186" customWidth="1"/>
    <col min="9" max="9" width="35.42578125" style="324" customWidth="1"/>
    <col min="10" max="10" width="26.42578125" style="324" customWidth="1"/>
    <col min="11" max="11" width="23.85546875" style="25" customWidth="1"/>
    <col min="12" max="12" width="29.85546875" style="25" customWidth="1"/>
    <col min="13" max="13" width="23.85546875" style="25" customWidth="1"/>
    <col min="14" max="14" width="39.42578125" style="25" customWidth="1"/>
    <col min="15" max="15" width="31.5703125" style="25" customWidth="1"/>
    <col min="16" max="16" width="33.140625" style="25" customWidth="1"/>
    <col min="17" max="17" width="36.85546875" style="25" customWidth="1"/>
    <col min="18" max="18" width="28.7109375" style="25" customWidth="1"/>
    <col min="19" max="19" width="34.28515625" style="25" customWidth="1"/>
    <col min="20" max="20" width="27.5703125" style="25" customWidth="1"/>
    <col min="21" max="21" width="27" style="25" customWidth="1"/>
    <col min="22" max="22" width="39" style="25" customWidth="1"/>
    <col min="23" max="23" width="24.42578125" style="25" customWidth="1"/>
    <col min="24" max="24" width="34.85546875" style="25" customWidth="1"/>
    <col min="25" max="25" width="31.140625" style="25" customWidth="1"/>
    <col min="26" max="26" width="29.85546875" style="25" customWidth="1"/>
    <col min="27" max="27" width="35" style="25" customWidth="1"/>
    <col min="28" max="28" width="31.42578125" style="25" customWidth="1"/>
    <col min="29" max="29" width="46.140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1" width="40.7109375" style="186" hidden="1" customWidth="1"/>
    <col min="72" max="72" width="40.7109375" style="186" customWidth="1"/>
    <col min="73" max="101" width="30.7109375" style="186" customWidth="1"/>
    <col min="102" max="16384" width="11.42578125" style="186"/>
  </cols>
  <sheetData>
    <row r="1" spans="1:61" ht="46.5" customHeight="1">
      <c r="A1" s="217" t="s">
        <v>144</v>
      </c>
      <c r="B1" s="218"/>
      <c r="C1" s="219"/>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32.25" customHeight="1" thickBot="1">
      <c r="A3" s="456" t="s">
        <v>145</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6" customHeight="1" thickBot="1">
      <c r="A4" s="481"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50"/>
      <c r="B5" s="188"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44.25" customHeight="1" thickBot="1">
      <c r="A6" s="190" t="str">
        <f>IF(Identification!D17="","",Identification!D17)</f>
        <v/>
      </c>
      <c r="B6" s="190" t="str">
        <f>IF(Identification!D19="","",Identification!D19)</f>
        <v/>
      </c>
      <c r="C6" s="190" t="str">
        <f>IF(Identification!D20="","",Identification!D20)</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36.7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42.7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39.75" customHeight="1" thickBot="1">
      <c r="A9" s="332"/>
      <c r="B9" s="551"/>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3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9" customHeight="1">
      <c r="A11" s="528"/>
      <c r="B11" s="520"/>
      <c r="C11" s="238"/>
      <c r="D11" s="461"/>
      <c r="E11" s="461" t="s">
        <v>220</v>
      </c>
      <c r="F11" s="463" t="str">
        <f t="shared" ref="F11:F30" si="0">IF(D11="","", IF(D11="Aucune anomalie observée","Conforme","Non conforme"))</f>
        <v/>
      </c>
      <c r="G11" s="461"/>
      <c r="H11" s="239" t="s">
        <v>76</v>
      </c>
      <c r="I11" s="183"/>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8.25" customHeight="1" thickBot="1">
      <c r="A12" s="529"/>
      <c r="B12" s="466"/>
      <c r="C12" s="242"/>
      <c r="D12" s="462"/>
      <c r="E12" s="462"/>
      <c r="F12" s="464"/>
      <c r="G12" s="462"/>
      <c r="H12" s="243" t="s">
        <v>57</v>
      </c>
      <c r="I12" s="150"/>
      <c r="J12" s="89"/>
      <c r="K12" s="244" t="str">
        <f t="shared" si="1"/>
        <v/>
      </c>
      <c r="L12" s="90"/>
      <c r="M12" s="243" t="s">
        <v>57</v>
      </c>
      <c r="N12" s="150"/>
      <c r="O12" s="89"/>
      <c r="P12" s="244"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3" customHeight="1">
      <c r="A13" s="528"/>
      <c r="B13" s="520"/>
      <c r="C13" s="238"/>
      <c r="D13" s="461"/>
      <c r="E13" s="461" t="s">
        <v>220</v>
      </c>
      <c r="F13" s="463" t="str">
        <f t="shared" si="0"/>
        <v/>
      </c>
      <c r="G13" s="461"/>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6.75" customHeight="1" thickBot="1">
      <c r="A14" s="529"/>
      <c r="B14" s="466"/>
      <c r="C14" s="242"/>
      <c r="D14" s="462"/>
      <c r="E14" s="462"/>
      <c r="F14" s="464" t="str">
        <f t="shared" si="0"/>
        <v/>
      </c>
      <c r="G14" s="462"/>
      <c r="H14" s="243" t="s">
        <v>57</v>
      </c>
      <c r="I14" s="150"/>
      <c r="J14" s="89"/>
      <c r="K14" s="245" t="str">
        <f t="shared" si="1"/>
        <v/>
      </c>
      <c r="L14" s="90"/>
      <c r="M14" s="243" t="s">
        <v>57</v>
      </c>
      <c r="N14" s="150"/>
      <c r="O14" s="89"/>
      <c r="P14" s="244"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28" t="s">
        <v>220</v>
      </c>
      <c r="B15" s="520" t="s">
        <v>220</v>
      </c>
      <c r="C15" s="238"/>
      <c r="D15" s="461"/>
      <c r="E15" s="461"/>
      <c r="F15" s="463" t="str">
        <f t="shared" si="0"/>
        <v/>
      </c>
      <c r="G15" s="461"/>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529"/>
      <c r="B16" s="466"/>
      <c r="C16" s="242"/>
      <c r="D16" s="462"/>
      <c r="E16" s="462"/>
      <c r="F16" s="464" t="str">
        <f t="shared" si="0"/>
        <v/>
      </c>
      <c r="G16" s="462"/>
      <c r="H16" s="243" t="s">
        <v>57</v>
      </c>
      <c r="I16" s="150"/>
      <c r="J16" s="89"/>
      <c r="K16" s="245" t="str">
        <f t="shared" si="1"/>
        <v/>
      </c>
      <c r="L16" s="90"/>
      <c r="M16" s="243" t="s">
        <v>57</v>
      </c>
      <c r="N16" s="150"/>
      <c r="O16" s="89"/>
      <c r="P16" s="244"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28"/>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529"/>
      <c r="B18" s="466"/>
      <c r="C18" s="242"/>
      <c r="D18" s="462"/>
      <c r="E18" s="462"/>
      <c r="F18" s="464" t="str">
        <f t="shared" si="0"/>
        <v/>
      </c>
      <c r="G18" s="466"/>
      <c r="H18" s="243" t="s">
        <v>57</v>
      </c>
      <c r="I18" s="150"/>
      <c r="J18" s="89"/>
      <c r="K18" s="245" t="str">
        <f t="shared" si="1"/>
        <v/>
      </c>
      <c r="L18" s="90"/>
      <c r="M18" s="243" t="s">
        <v>57</v>
      </c>
      <c r="N18" s="150"/>
      <c r="O18" s="89"/>
      <c r="P18" s="244"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28"/>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529"/>
      <c r="B20" s="466"/>
      <c r="C20" s="242"/>
      <c r="D20" s="462"/>
      <c r="E20" s="462"/>
      <c r="F20" s="464" t="str">
        <f t="shared" si="0"/>
        <v/>
      </c>
      <c r="G20" s="466"/>
      <c r="H20" s="243" t="s">
        <v>57</v>
      </c>
      <c r="I20" s="150"/>
      <c r="J20" s="89"/>
      <c r="K20" s="245" t="str">
        <f t="shared" si="1"/>
        <v/>
      </c>
      <c r="L20" s="90"/>
      <c r="M20" s="243" t="s">
        <v>57</v>
      </c>
      <c r="N20" s="150"/>
      <c r="O20" s="89"/>
      <c r="P20" s="244"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28"/>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529"/>
      <c r="B22" s="466"/>
      <c r="C22" s="242"/>
      <c r="D22" s="462"/>
      <c r="E22" s="462"/>
      <c r="F22" s="464" t="str">
        <f t="shared" si="0"/>
        <v/>
      </c>
      <c r="G22" s="466"/>
      <c r="H22" s="243" t="s">
        <v>57</v>
      </c>
      <c r="I22" s="150"/>
      <c r="J22" s="89"/>
      <c r="K22" s="244" t="str">
        <f t="shared" si="1"/>
        <v/>
      </c>
      <c r="L22" s="90"/>
      <c r="M22" s="243" t="s">
        <v>57</v>
      </c>
      <c r="N22" s="150"/>
      <c r="O22" s="89"/>
      <c r="P22" s="244"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28"/>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529"/>
      <c r="B24" s="466"/>
      <c r="C24" s="242"/>
      <c r="D24" s="462"/>
      <c r="E24" s="462"/>
      <c r="F24" s="464" t="str">
        <f t="shared" si="0"/>
        <v/>
      </c>
      <c r="G24" s="466"/>
      <c r="H24" s="243" t="s">
        <v>57</v>
      </c>
      <c r="I24" s="150"/>
      <c r="J24" s="89"/>
      <c r="K24" s="245" t="str">
        <f t="shared" si="1"/>
        <v/>
      </c>
      <c r="L24" s="90"/>
      <c r="M24" s="243" t="s">
        <v>57</v>
      </c>
      <c r="N24" s="150"/>
      <c r="O24" s="89"/>
      <c r="P24" s="244"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28"/>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529"/>
      <c r="B26" s="466"/>
      <c r="C26" s="242"/>
      <c r="D26" s="462"/>
      <c r="E26" s="462"/>
      <c r="F26" s="464" t="str">
        <f t="shared" si="0"/>
        <v/>
      </c>
      <c r="G26" s="466"/>
      <c r="H26" s="243" t="s">
        <v>57</v>
      </c>
      <c r="I26" s="150"/>
      <c r="J26" s="89"/>
      <c r="K26" s="245" t="str">
        <f t="shared" si="1"/>
        <v/>
      </c>
      <c r="L26" s="90"/>
      <c r="M26" s="243" t="s">
        <v>57</v>
      </c>
      <c r="N26" s="150"/>
      <c r="O26" s="89"/>
      <c r="P26" s="244"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28"/>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529"/>
      <c r="B28" s="466"/>
      <c r="C28" s="242"/>
      <c r="D28" s="462"/>
      <c r="E28" s="462"/>
      <c r="F28" s="464" t="str">
        <f t="shared" si="0"/>
        <v/>
      </c>
      <c r="G28" s="466"/>
      <c r="H28" s="243" t="s">
        <v>57</v>
      </c>
      <c r="I28" s="150"/>
      <c r="J28" s="89"/>
      <c r="K28" s="245" t="str">
        <f t="shared" si="1"/>
        <v/>
      </c>
      <c r="L28" s="90"/>
      <c r="M28" s="243" t="s">
        <v>57</v>
      </c>
      <c r="N28" s="150"/>
      <c r="O28" s="89"/>
      <c r="P28" s="244"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28"/>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3.75" customHeight="1" thickBot="1">
      <c r="A30" s="529"/>
      <c r="B30" s="466"/>
      <c r="C30" s="254"/>
      <c r="D30" s="462"/>
      <c r="E30" s="462"/>
      <c r="F30" s="464" t="str">
        <f t="shared" si="0"/>
        <v/>
      </c>
      <c r="G30" s="466"/>
      <c r="H30" s="243" t="s">
        <v>57</v>
      </c>
      <c r="I30" s="150"/>
      <c r="J30" s="89"/>
      <c r="K30" s="245" t="str">
        <f t="shared" si="1"/>
        <v/>
      </c>
      <c r="L30" s="90"/>
      <c r="M30" s="243" t="s">
        <v>57</v>
      </c>
      <c r="N30" s="150"/>
      <c r="O30" s="89"/>
      <c r="P30" s="244"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41.25"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497"/>
      <c r="C33" s="334"/>
      <c r="D33" s="503" t="s">
        <v>98</v>
      </c>
      <c r="E33" s="496"/>
      <c r="F33" s="496"/>
      <c r="G33" s="496"/>
      <c r="H33" s="496"/>
      <c r="I33" s="496"/>
      <c r="J33" s="496"/>
      <c r="K33" s="496"/>
      <c r="L33" s="496"/>
      <c r="M33" s="496"/>
      <c r="N33" s="496"/>
      <c r="O33" s="497"/>
      <c r="P33" s="505" t="s">
        <v>99</v>
      </c>
      <c r="Q33" s="496"/>
      <c r="R33" s="496"/>
      <c r="S33" s="496"/>
      <c r="T33" s="496"/>
      <c r="U33" s="496"/>
      <c r="V33" s="496"/>
      <c r="W33" s="496"/>
      <c r="X33" s="496"/>
      <c r="Y33" s="496"/>
      <c r="Z33" s="496"/>
      <c r="AA33" s="496"/>
      <c r="AB33" s="497"/>
      <c r="AC33" s="81"/>
      <c r="AD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335"/>
      <c r="B34" s="336"/>
      <c r="C34" s="337"/>
      <c r="D34" s="525" t="s">
        <v>125</v>
      </c>
      <c r="E34" s="552"/>
      <c r="F34" s="552"/>
      <c r="G34" s="552"/>
      <c r="H34" s="553"/>
      <c r="I34" s="498" t="s">
        <v>77</v>
      </c>
      <c r="J34" s="499"/>
      <c r="K34" s="499"/>
      <c r="L34" s="499"/>
      <c r="M34" s="499"/>
      <c r="N34" s="500"/>
      <c r="O34" s="270" t="s">
        <v>26</v>
      </c>
      <c r="P34" s="338"/>
      <c r="Q34" s="525" t="s">
        <v>125</v>
      </c>
      <c r="R34" s="510"/>
      <c r="S34" s="510"/>
      <c r="T34" s="510"/>
      <c r="U34" s="549"/>
      <c r="V34" s="498" t="s">
        <v>77</v>
      </c>
      <c r="W34" s="499"/>
      <c r="X34" s="499"/>
      <c r="Y34" s="499"/>
      <c r="Z34" s="499"/>
      <c r="AA34" s="500"/>
      <c r="AB34" s="270"/>
      <c r="AC34" s="81"/>
      <c r="AD34" s="81"/>
      <c r="AV34" s="260"/>
      <c r="AW34" s="543"/>
      <c r="AX34" s="547"/>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2"/>
      <c r="AV35" s="260"/>
      <c r="AW35" s="544"/>
      <c r="AX35" s="548"/>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2"/>
      <c r="AF37" s="82"/>
      <c r="AG37" s="82"/>
      <c r="AH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2"/>
      <c r="AF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2"/>
      <c r="AF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2"/>
      <c r="AF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
        <v>220</v>
      </c>
      <c r="B41" s="520" t="s">
        <v>220</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2"/>
      <c r="AF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2"/>
      <c r="AF42" s="82"/>
      <c r="AV42" s="478" t="str">
        <f>IF(B15="","",B15)</f>
        <v xml:space="preserve">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2"/>
      <c r="AF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2"/>
      <c r="AF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2"/>
      <c r="AF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2"/>
      <c r="AF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2"/>
      <c r="AF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2"/>
      <c r="AF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2"/>
      <c r="AF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2"/>
      <c r="AF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2"/>
      <c r="AF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2"/>
      <c r="AF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2"/>
      <c r="AF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2"/>
      <c r="AF54" s="82"/>
      <c r="AV54" s="256"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2"/>
      <c r="AF55" s="82"/>
      <c r="AV55" s="260"/>
      <c r="AW55" s="543"/>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2"/>
      <c r="AV56" s="260"/>
      <c r="AW56" s="543"/>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K57" s="221"/>
      <c r="L57" s="84"/>
      <c r="M57" s="81"/>
      <c r="N57" s="81"/>
      <c r="O57" s="81"/>
      <c r="P57" s="81"/>
      <c r="Q57" s="81"/>
      <c r="R57" s="81"/>
      <c r="S57" s="81"/>
      <c r="T57" s="81"/>
      <c r="U57" s="81"/>
      <c r="V57" s="81"/>
      <c r="W57" s="81"/>
      <c r="X57" s="81"/>
      <c r="Y57" s="81"/>
      <c r="Z57" s="82"/>
      <c r="AA57" s="82"/>
      <c r="AB57" s="82"/>
      <c r="AC57" s="82"/>
      <c r="AD57" s="82"/>
      <c r="AV57" s="260"/>
      <c r="AW57" s="54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V58" s="260"/>
      <c r="AW58" s="543"/>
      <c r="AX58" s="539"/>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V59" s="260"/>
      <c r="AW59" s="543"/>
      <c r="AX59" s="539"/>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V60" s="260"/>
      <c r="AW60" s="544"/>
      <c r="AX60" s="540"/>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V61" s="260"/>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V62" s="260"/>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V63" s="260"/>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V64" s="260"/>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V65" s="291"/>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537" t="s">
        <v>220</v>
      </c>
      <c r="AA66" s="82"/>
      <c r="AB66" s="82"/>
      <c r="AC66" s="82"/>
    </row>
    <row r="67" spans="1:71" s="187" customFormat="1" ht="30" customHeigh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101"/>
      <c r="F68" s="102"/>
      <c r="G68" s="102"/>
      <c r="H68" s="102"/>
      <c r="I68" s="102"/>
      <c r="J68" s="102"/>
      <c r="K68" s="102"/>
      <c r="L68" s="102"/>
      <c r="M68" s="102"/>
      <c r="N68" s="102"/>
      <c r="O68" s="102"/>
      <c r="P68" s="103"/>
      <c r="Q68" s="102"/>
      <c r="R68" s="102"/>
      <c r="S68" s="103"/>
      <c r="T68" s="102"/>
      <c r="U68" s="102"/>
      <c r="V68" s="371"/>
      <c r="W68" s="375" t="str">
        <f>IF(E68="","",V68/E68)</f>
        <v/>
      </c>
      <c r="X68" s="318" t="str">
        <f>IF(V68="","",V68)</f>
        <v/>
      </c>
      <c r="Y68" s="490" t="str">
        <f>IF(Y66="","",IF(Y66&lt;10%,"Conforme","Non conforme"))</f>
        <v/>
      </c>
      <c r="Z68" s="469"/>
      <c r="AA68" s="82"/>
      <c r="AB68" s="82"/>
      <c r="AC68" s="82"/>
      <c r="AD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
        <v>220</v>
      </c>
      <c r="B70" s="515" t="s">
        <v>220</v>
      </c>
      <c r="C70" s="467" t="s">
        <v>76</v>
      </c>
      <c r="D70" s="283" t="s">
        <v>80</v>
      </c>
      <c r="E70" s="378"/>
      <c r="F70" s="379"/>
      <c r="G70" s="379"/>
      <c r="H70" s="379"/>
      <c r="I70" s="379"/>
      <c r="J70" s="379"/>
      <c r="K70" s="379"/>
      <c r="L70" s="379"/>
      <c r="M70" s="379"/>
      <c r="N70" s="379"/>
      <c r="O70" s="379"/>
      <c r="P70" s="389"/>
      <c r="Q70" s="379"/>
      <c r="R70" s="379"/>
      <c r="S70" s="389"/>
      <c r="T70" s="379"/>
      <c r="U70" s="379"/>
      <c r="V70" s="380"/>
      <c r="W70" s="373" t="str">
        <f>IF(E70="","",V70/E70)</f>
        <v/>
      </c>
      <c r="X70" s="311" t="str">
        <f>IF(V70="","",V70)</f>
        <v/>
      </c>
      <c r="Y70" s="488" t="str">
        <f>IF(V70="","",2*ABS(V72-V70)/(V72+V70))</f>
        <v/>
      </c>
      <c r="Z70" s="471"/>
      <c r="AA70" s="82"/>
      <c r="AB70" s="82"/>
      <c r="AC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U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388"/>
      <c r="F72" s="390"/>
      <c r="G72" s="388"/>
      <c r="H72" s="388"/>
      <c r="I72" s="390"/>
      <c r="J72" s="388"/>
      <c r="K72" s="388"/>
      <c r="L72" s="393"/>
      <c r="M72" s="388"/>
      <c r="N72" s="388"/>
      <c r="O72" s="388"/>
      <c r="P72" s="390"/>
      <c r="Q72" s="388"/>
      <c r="R72" s="388"/>
      <c r="S72" s="390"/>
      <c r="T72" s="388"/>
      <c r="U72" s="388"/>
      <c r="V72" s="391"/>
      <c r="W72" s="375" t="str">
        <f>IF(E72="","",V72/E72)</f>
        <v/>
      </c>
      <c r="X72" s="318" t="str">
        <f>IF(V72="","",V72)</f>
        <v/>
      </c>
      <c r="Y72" s="490" t="str">
        <f>IF(Y70="","",IF(Y70&lt;10%,"Conforme","Non conforme"))</f>
        <v/>
      </c>
      <c r="Z72" s="469"/>
      <c r="AA72" s="82"/>
      <c r="AB72" s="82"/>
      <c r="AC72" s="82"/>
      <c r="AD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U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36"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c r="I183" s="323"/>
      <c r="J183" s="323"/>
    </row>
    <row r="184" spans="9:30">
      <c r="I184" s="323"/>
      <c r="J184" s="323"/>
    </row>
    <row r="185" spans="9:30">
      <c r="I185" s="323"/>
      <c r="J185" s="323"/>
    </row>
    <row r="186" spans="9:30">
      <c r="I186" s="323"/>
      <c r="J186" s="323"/>
    </row>
    <row r="187" spans="9:30">
      <c r="I187" s="323"/>
      <c r="J187" s="323"/>
    </row>
    <row r="188" spans="9:30">
      <c r="I188" s="323"/>
      <c r="J188" s="323"/>
    </row>
    <row r="189" spans="9:30">
      <c r="I189" s="323"/>
      <c r="J189" s="323"/>
    </row>
    <row r="190" spans="9:30">
      <c r="I190" s="323"/>
      <c r="J190" s="323"/>
    </row>
    <row r="191" spans="9:30">
      <c r="I191" s="323"/>
      <c r="J191" s="323"/>
    </row>
    <row r="192" spans="9:30">
      <c r="I192" s="323"/>
      <c r="J192" s="323"/>
    </row>
    <row r="193" spans="9:60">
      <c r="I193" s="323"/>
      <c r="J193" s="323"/>
    </row>
    <row r="194" spans="9:60">
      <c r="I194" s="323"/>
      <c r="J194" s="323"/>
    </row>
    <row r="195" spans="9:60">
      <c r="I195" s="323"/>
      <c r="J195" s="323"/>
    </row>
    <row r="196" spans="9:60">
      <c r="I196" s="323"/>
      <c r="J196" s="323"/>
      <c r="AV196" s="342"/>
      <c r="AW196" s="342"/>
      <c r="AX196" s="342"/>
      <c r="AY196" s="342"/>
      <c r="AZ196" s="342"/>
      <c r="BA196" s="342"/>
      <c r="BB196" s="342"/>
      <c r="BC196" s="342"/>
      <c r="BD196" s="342"/>
      <c r="BE196" s="342"/>
      <c r="BF196" s="342"/>
      <c r="BG196" s="342"/>
      <c r="BH196" s="342"/>
    </row>
    <row r="197" spans="9:60">
      <c r="I197" s="323"/>
      <c r="J197" s="323"/>
    </row>
    <row r="198" spans="9:60">
      <c r="I198" s="323"/>
      <c r="J198" s="323"/>
    </row>
    <row r="199" spans="9:60">
      <c r="I199" s="323"/>
      <c r="J199" s="323"/>
    </row>
    <row r="200" spans="9:60">
      <c r="I200" s="323"/>
      <c r="J200" s="323"/>
      <c r="AV200" s="25"/>
      <c r="AW200" s="25"/>
      <c r="AX200" s="25"/>
      <c r="AY200" s="25"/>
      <c r="AZ200" s="25"/>
      <c r="BA200" s="25"/>
      <c r="BB200" s="25"/>
      <c r="BC200" s="25"/>
      <c r="BD200" s="25"/>
    </row>
    <row r="201" spans="9:60">
      <c r="I201" s="323"/>
      <c r="J201" s="323"/>
      <c r="BA201" s="25"/>
      <c r="BB201" s="25"/>
      <c r="BC201" s="25"/>
      <c r="BD201" s="25"/>
      <c r="BE201" s="25"/>
      <c r="BF201" s="25"/>
    </row>
    <row r="202" spans="9:60">
      <c r="I202" s="323"/>
      <c r="J202" s="323"/>
    </row>
    <row r="203" spans="9:60">
      <c r="I203" s="323"/>
      <c r="J203" s="323"/>
    </row>
    <row r="204" spans="9:60">
      <c r="I204" s="323"/>
      <c r="J204" s="323"/>
    </row>
    <row r="205" spans="9:60">
      <c r="I205" s="323"/>
      <c r="J205" s="323"/>
    </row>
    <row r="206" spans="9:60">
      <c r="I206" s="323"/>
      <c r="J206" s="323"/>
    </row>
    <row r="207" spans="9:60">
      <c r="I207" s="323"/>
      <c r="J207" s="323"/>
    </row>
    <row r="208" spans="9:60">
      <c r="I208" s="323"/>
      <c r="J208" s="323"/>
    </row>
    <row r="209" spans="9:10">
      <c r="I209" s="323"/>
      <c r="J209" s="323"/>
    </row>
    <row r="210" spans="9:10">
      <c r="I210" s="323"/>
      <c r="J210" s="323"/>
    </row>
    <row r="211" spans="9:10">
      <c r="I211" s="323"/>
      <c r="J211" s="323"/>
    </row>
    <row r="212" spans="9:10">
      <c r="I212" s="323"/>
      <c r="J212" s="323"/>
    </row>
    <row r="213" spans="9:10">
      <c r="I213" s="323"/>
      <c r="J213" s="323"/>
    </row>
    <row r="214" spans="9:10">
      <c r="I214" s="323"/>
      <c r="J214" s="323"/>
    </row>
    <row r="215" spans="9:10">
      <c r="I215" s="323"/>
      <c r="J215" s="323"/>
    </row>
    <row r="216" spans="9:10">
      <c r="I216" s="323"/>
      <c r="J216" s="323"/>
    </row>
    <row r="217" spans="9:10">
      <c r="I217" s="323"/>
      <c r="J217" s="323"/>
    </row>
    <row r="218" spans="9:10">
      <c r="I218" s="323"/>
      <c r="J218" s="323"/>
    </row>
    <row r="219" spans="9:10">
      <c r="I219" s="323"/>
      <c r="J219" s="323"/>
    </row>
    <row r="220" spans="9:10">
      <c r="I220" s="323"/>
      <c r="J220" s="323"/>
    </row>
    <row r="221" spans="9:10">
      <c r="I221" s="323"/>
      <c r="J221" s="323"/>
    </row>
    <row r="222" spans="9:10">
      <c r="I222" s="323"/>
      <c r="J222" s="323"/>
    </row>
    <row r="223" spans="9:10">
      <c r="I223" s="323"/>
      <c r="J223" s="323"/>
    </row>
    <row r="224" spans="9:1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4">
    <mergeCell ref="AX30:AX32"/>
    <mergeCell ref="AW30:AW35"/>
    <mergeCell ref="E29:E30"/>
    <mergeCell ref="F29:F30"/>
    <mergeCell ref="G29:G30"/>
    <mergeCell ref="D34:H34"/>
    <mergeCell ref="X35:Y35"/>
    <mergeCell ref="AB35:AB36"/>
    <mergeCell ref="AW36:AW40"/>
    <mergeCell ref="P35:P36"/>
    <mergeCell ref="A3:C3"/>
    <mergeCell ref="A4:A5"/>
    <mergeCell ref="B4:C4"/>
    <mergeCell ref="E23:E24"/>
    <mergeCell ref="E17:E18"/>
    <mergeCell ref="E19:E20"/>
    <mergeCell ref="A11:A12"/>
    <mergeCell ref="B17:B18"/>
    <mergeCell ref="H9:L9"/>
    <mergeCell ref="A13:A14"/>
    <mergeCell ref="B13:B14"/>
    <mergeCell ref="B11:B12"/>
    <mergeCell ref="B9:C9"/>
    <mergeCell ref="G11:G12"/>
    <mergeCell ref="F19:F20"/>
    <mergeCell ref="G19:G20"/>
    <mergeCell ref="E21:E22"/>
    <mergeCell ref="F21:F22"/>
    <mergeCell ref="A15:A16"/>
    <mergeCell ref="B15:B16"/>
    <mergeCell ref="A21:A22"/>
    <mergeCell ref="B21:B22"/>
    <mergeCell ref="E27:E28"/>
    <mergeCell ref="F27:F28"/>
    <mergeCell ref="G25:G26"/>
    <mergeCell ref="F23:F24"/>
    <mergeCell ref="D17:D18"/>
    <mergeCell ref="D19:D20"/>
    <mergeCell ref="G21:G22"/>
    <mergeCell ref="F17:F18"/>
    <mergeCell ref="A23:A24"/>
    <mergeCell ref="B23:B24"/>
    <mergeCell ref="D21:D22"/>
    <mergeCell ref="D23:D24"/>
    <mergeCell ref="G27:G28"/>
    <mergeCell ref="W9:AA9"/>
    <mergeCell ref="D9:G9"/>
    <mergeCell ref="D15:D16"/>
    <mergeCell ref="D11:D12"/>
    <mergeCell ref="D13:D14"/>
    <mergeCell ref="F11:F12"/>
    <mergeCell ref="E11:E12"/>
    <mergeCell ref="F13:F14"/>
    <mergeCell ref="G13:G14"/>
    <mergeCell ref="R9:V9"/>
    <mergeCell ref="E13:E14"/>
    <mergeCell ref="M9:Q9"/>
    <mergeCell ref="A29:A30"/>
    <mergeCell ref="B29:B30"/>
    <mergeCell ref="A17:A18"/>
    <mergeCell ref="AX18:AX20"/>
    <mergeCell ref="A19:A20"/>
    <mergeCell ref="B19:B20"/>
    <mergeCell ref="E15:E16"/>
    <mergeCell ref="F15:F16"/>
    <mergeCell ref="G15:G16"/>
    <mergeCell ref="G17:G18"/>
    <mergeCell ref="AV18:AV28"/>
    <mergeCell ref="AW18:AW23"/>
    <mergeCell ref="B25:B26"/>
    <mergeCell ref="D27:D28"/>
    <mergeCell ref="G23:G24"/>
    <mergeCell ref="E25:E26"/>
    <mergeCell ref="D29:D30"/>
    <mergeCell ref="F25:F26"/>
    <mergeCell ref="D25:D26"/>
    <mergeCell ref="AX21:AX23"/>
    <mergeCell ref="AW24:AW28"/>
    <mergeCell ref="A25:A26"/>
    <mergeCell ref="A27:A28"/>
    <mergeCell ref="B27:B28"/>
    <mergeCell ref="A45:A46"/>
    <mergeCell ref="B45:B46"/>
    <mergeCell ref="AX45:AX47"/>
    <mergeCell ref="A41:A42"/>
    <mergeCell ref="B41:B42"/>
    <mergeCell ref="AV42:AV52"/>
    <mergeCell ref="AW42:AW47"/>
    <mergeCell ref="M35:N35"/>
    <mergeCell ref="O35:O36"/>
    <mergeCell ref="F35:F36"/>
    <mergeCell ref="G35:G36"/>
    <mergeCell ref="H35:H36"/>
    <mergeCell ref="I35:J35"/>
    <mergeCell ref="K35:L35"/>
    <mergeCell ref="A37:A38"/>
    <mergeCell ref="B37:B38"/>
    <mergeCell ref="C35:C36"/>
    <mergeCell ref="Z35:AA35"/>
    <mergeCell ref="T35:T36"/>
    <mergeCell ref="AX33:AX35"/>
    <mergeCell ref="Q35:Q36"/>
    <mergeCell ref="Q34:U34"/>
    <mergeCell ref="V34:AA34"/>
    <mergeCell ref="U35:U36"/>
    <mergeCell ref="A33:B33"/>
    <mergeCell ref="D33:O33"/>
    <mergeCell ref="E35:E36"/>
    <mergeCell ref="AX42:AX44"/>
    <mergeCell ref="A43:A44"/>
    <mergeCell ref="B43:B44"/>
    <mergeCell ref="A39:A40"/>
    <mergeCell ref="B39:B40"/>
    <mergeCell ref="A35:A36"/>
    <mergeCell ref="B35:B36"/>
    <mergeCell ref="D35:D36"/>
    <mergeCell ref="V35:W35"/>
    <mergeCell ref="P33:AB33"/>
    <mergeCell ref="R35:R36"/>
    <mergeCell ref="I34:N34"/>
    <mergeCell ref="S35:S36"/>
    <mergeCell ref="B47:B48"/>
    <mergeCell ref="AW48:AW52"/>
    <mergeCell ref="A49:A50"/>
    <mergeCell ref="B49:B50"/>
    <mergeCell ref="A51:A52"/>
    <mergeCell ref="B51:B52"/>
    <mergeCell ref="A59:Z59"/>
    <mergeCell ref="A53:A54"/>
    <mergeCell ref="AW61:AW65"/>
    <mergeCell ref="A62:A65"/>
    <mergeCell ref="B62:B65"/>
    <mergeCell ref="C62:C63"/>
    <mergeCell ref="Y62:Y63"/>
    <mergeCell ref="C60:C61"/>
    <mergeCell ref="W60:W61"/>
    <mergeCell ref="A47:A48"/>
    <mergeCell ref="B53:B54"/>
    <mergeCell ref="AW54:AW60"/>
    <mergeCell ref="C64:C65"/>
    <mergeCell ref="Y64:Y65"/>
    <mergeCell ref="Z64:Z65"/>
    <mergeCell ref="X60:X61"/>
    <mergeCell ref="Z62:Z63"/>
    <mergeCell ref="B55:B56"/>
    <mergeCell ref="AX67:AX69"/>
    <mergeCell ref="C68:C69"/>
    <mergeCell ref="Y68:Y69"/>
    <mergeCell ref="Z68:Z69"/>
    <mergeCell ref="Z66:Z67"/>
    <mergeCell ref="C66:C67"/>
    <mergeCell ref="AX54:AX56"/>
    <mergeCell ref="A55:A56"/>
    <mergeCell ref="Y60:Y61"/>
    <mergeCell ref="Y66:Y67"/>
    <mergeCell ref="A60:A61"/>
    <mergeCell ref="B60:B61"/>
    <mergeCell ref="AX57:AX60"/>
    <mergeCell ref="Z60:Z61"/>
    <mergeCell ref="AX70:AX72"/>
    <mergeCell ref="C70:C71"/>
    <mergeCell ref="Y70:Y71"/>
    <mergeCell ref="Z70:Z71"/>
    <mergeCell ref="A74:A77"/>
    <mergeCell ref="B74:B77"/>
    <mergeCell ref="C74:C75"/>
    <mergeCell ref="Y74:Y75"/>
    <mergeCell ref="C76:C77"/>
    <mergeCell ref="Y76:Y77"/>
    <mergeCell ref="A70:A73"/>
    <mergeCell ref="B70:B73"/>
    <mergeCell ref="C72:C73"/>
    <mergeCell ref="Y72:Y73"/>
    <mergeCell ref="A78:A81"/>
    <mergeCell ref="B78:B81"/>
    <mergeCell ref="AW73:AW77"/>
    <mergeCell ref="Z74:Z75"/>
    <mergeCell ref="Z76:Z77"/>
    <mergeCell ref="AV67:AV77"/>
    <mergeCell ref="Z72:Z73"/>
    <mergeCell ref="AW67:AW72"/>
    <mergeCell ref="A66:A69"/>
    <mergeCell ref="B66:B69"/>
    <mergeCell ref="Y92:Y93"/>
    <mergeCell ref="AX82:AX84"/>
    <mergeCell ref="Z82:Z83"/>
    <mergeCell ref="AV79:AV89"/>
    <mergeCell ref="AX79:AX81"/>
    <mergeCell ref="C80:C81"/>
    <mergeCell ref="Y80:Y81"/>
    <mergeCell ref="Z80:Z81"/>
    <mergeCell ref="C78:C79"/>
    <mergeCell ref="Y78:Y79"/>
    <mergeCell ref="AW85:AW89"/>
    <mergeCell ref="Z78:Z79"/>
    <mergeCell ref="C86:C87"/>
    <mergeCell ref="Y86:Y87"/>
    <mergeCell ref="C88:C89"/>
    <mergeCell ref="Y88:Y89"/>
    <mergeCell ref="C84:C85"/>
    <mergeCell ref="Y84:Y85"/>
    <mergeCell ref="Z86:Z87"/>
    <mergeCell ref="Z88:Z89"/>
    <mergeCell ref="Z84:Z85"/>
    <mergeCell ref="AW79:AW84"/>
    <mergeCell ref="Z92:Z93"/>
    <mergeCell ref="Y100:Y101"/>
    <mergeCell ref="A98:A101"/>
    <mergeCell ref="B98:B101"/>
    <mergeCell ref="C98:C99"/>
    <mergeCell ref="Y98:Y99"/>
    <mergeCell ref="C100:C101"/>
    <mergeCell ref="AV115:AV125"/>
    <mergeCell ref="A82:A85"/>
    <mergeCell ref="B82:B85"/>
    <mergeCell ref="A94:A97"/>
    <mergeCell ref="B94:B97"/>
    <mergeCell ref="A86:A89"/>
    <mergeCell ref="B86:B89"/>
    <mergeCell ref="C96:C97"/>
    <mergeCell ref="Y96:Y97"/>
    <mergeCell ref="A90:A93"/>
    <mergeCell ref="C94:C95"/>
    <mergeCell ref="Y94:Y95"/>
    <mergeCell ref="C82:C83"/>
    <mergeCell ref="Y82:Y83"/>
    <mergeCell ref="B90:B93"/>
    <mergeCell ref="C90:C91"/>
    <mergeCell ref="Y90:Y91"/>
    <mergeCell ref="C92:C93"/>
    <mergeCell ref="AV127:AV137"/>
    <mergeCell ref="AW127:AW132"/>
    <mergeCell ref="AX127:AX129"/>
    <mergeCell ref="AX130:AX132"/>
    <mergeCell ref="AW133:AW137"/>
    <mergeCell ref="AX103:AX105"/>
    <mergeCell ref="AX106:AX108"/>
    <mergeCell ref="AW109:AW113"/>
    <mergeCell ref="Z90:Z91"/>
    <mergeCell ref="AX115:AX117"/>
    <mergeCell ref="AX118:AX120"/>
    <mergeCell ref="AW121:AW125"/>
    <mergeCell ref="AX94:AX96"/>
    <mergeCell ref="AW115:AW120"/>
    <mergeCell ref="AX91:AX93"/>
    <mergeCell ref="AV103:AV113"/>
    <mergeCell ref="AW97:AW101"/>
    <mergeCell ref="AW91:AW96"/>
    <mergeCell ref="AW103:AW108"/>
    <mergeCell ref="Z94:Z95"/>
    <mergeCell ref="AV91:AV101"/>
    <mergeCell ref="Z96:Z97"/>
    <mergeCell ref="Z100:Z101"/>
    <mergeCell ref="Z98:Z99"/>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37"/>
  <sheetViews>
    <sheetView showGridLines="0" zoomScale="70" zoomScaleNormal="70" zoomScaleSheetLayoutView="10" workbookViewId="0">
      <pane xSplit="3" topLeftCell="D1" activePane="topRight" state="frozen"/>
      <selection pane="topRight" activeCell="E72" sqref="E72:V72"/>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28.28515625" style="186" customWidth="1"/>
    <col min="6" max="6" width="26.42578125" style="186" customWidth="1"/>
    <col min="7" max="7" width="30.42578125" style="186" customWidth="1"/>
    <col min="8" max="8" width="28.42578125" style="186" customWidth="1"/>
    <col min="9" max="9" width="35.42578125" style="324" customWidth="1"/>
    <col min="10" max="10" width="26.42578125" style="324" customWidth="1"/>
    <col min="11" max="11" width="23.85546875" style="25" customWidth="1"/>
    <col min="12" max="12" width="29.85546875" style="25" customWidth="1"/>
    <col min="13" max="13" width="26.7109375" style="25" customWidth="1"/>
    <col min="14" max="14" width="39.42578125" style="25" customWidth="1"/>
    <col min="15" max="15" width="31.5703125" style="25" customWidth="1"/>
    <col min="16" max="16" width="42.5703125" style="25" customWidth="1"/>
    <col min="17" max="17" width="36.85546875" style="25" customWidth="1"/>
    <col min="18" max="18" width="27.5703125" style="25" customWidth="1"/>
    <col min="19" max="19" width="34.28515625" style="25" customWidth="1"/>
    <col min="20" max="20" width="27.5703125" style="25" customWidth="1"/>
    <col min="21" max="21" width="27" style="25" customWidth="1"/>
    <col min="22" max="22" width="39" style="25" customWidth="1"/>
    <col min="23" max="23" width="27" style="25" customWidth="1"/>
    <col min="24" max="24" width="34.85546875" style="25" customWidth="1"/>
    <col min="25" max="25" width="31.140625" style="25" customWidth="1"/>
    <col min="26" max="26" width="29.85546875" style="25" customWidth="1"/>
    <col min="27" max="27" width="34.7109375" style="25" customWidth="1"/>
    <col min="28" max="28" width="34.28515625" style="25" customWidth="1"/>
    <col min="29" max="29" width="46.28515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1" width="40.7109375" style="186" hidden="1" customWidth="1"/>
    <col min="72" max="72" width="40.7109375" style="186"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8.5" customHeight="1" thickBot="1">
      <c r="A3" s="456" t="s">
        <v>146</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40"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34"/>
      <c r="B5" s="189"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IF(Identification!E17="","",Identification!E17)</f>
        <v/>
      </c>
      <c r="B6" s="190" t="str">
        <f>IF(Identification!E19="","",Identification!E19)</f>
        <v/>
      </c>
      <c r="C6" s="190" t="str">
        <f>IF(Identification!E20="","",Identification!E20)</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24.7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29.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1"/>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8"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84"/>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28"/>
      <c r="B11" s="520"/>
      <c r="C11" s="238"/>
      <c r="D11" s="461"/>
      <c r="E11" s="461"/>
      <c r="F11" s="463" t="str">
        <f t="shared" ref="F11:F30" si="0">IF(D11="","", IF(D11="Aucune anomalie observée","Conforme","Non conforme"))</f>
        <v/>
      </c>
      <c r="G11" s="465"/>
      <c r="H11" s="239" t="s">
        <v>76</v>
      </c>
      <c r="I11" s="183"/>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8.25" customHeight="1" thickBot="1">
      <c r="A12" s="529"/>
      <c r="B12" s="466"/>
      <c r="C12" s="242"/>
      <c r="D12" s="462"/>
      <c r="E12" s="462"/>
      <c r="F12" s="464"/>
      <c r="G12" s="466"/>
      <c r="H12" s="243" t="s">
        <v>57</v>
      </c>
      <c r="I12" s="150"/>
      <c r="J12" s="89"/>
      <c r="K12" s="244" t="str">
        <f t="shared" si="1"/>
        <v/>
      </c>
      <c r="L12" s="90"/>
      <c r="M12" s="243" t="s">
        <v>57</v>
      </c>
      <c r="N12" s="150"/>
      <c r="O12" s="89"/>
      <c r="P12" s="296"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28"/>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4.5" customHeight="1" thickBot="1">
      <c r="A14" s="529"/>
      <c r="B14" s="466"/>
      <c r="C14" s="242"/>
      <c r="D14" s="462"/>
      <c r="E14" s="462"/>
      <c r="F14" s="464" t="str">
        <f t="shared" si="0"/>
        <v/>
      </c>
      <c r="G14" s="466"/>
      <c r="H14" s="243" t="s">
        <v>57</v>
      </c>
      <c r="I14" s="150"/>
      <c r="J14" s="89"/>
      <c r="K14" s="245" t="str">
        <f t="shared" si="1"/>
        <v/>
      </c>
      <c r="L14" s="90"/>
      <c r="M14" s="243" t="s">
        <v>57</v>
      </c>
      <c r="N14" s="150"/>
      <c r="O14" s="89"/>
      <c r="P14" s="296"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28"/>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6" customHeight="1" thickBot="1">
      <c r="A16" s="529"/>
      <c r="B16" s="466"/>
      <c r="C16" s="242"/>
      <c r="D16" s="462"/>
      <c r="E16" s="462"/>
      <c r="F16" s="464" t="str">
        <f t="shared" si="0"/>
        <v/>
      </c>
      <c r="G16" s="466"/>
      <c r="H16" s="243" t="s">
        <v>57</v>
      </c>
      <c r="I16" s="150"/>
      <c r="J16" s="89"/>
      <c r="K16" s="245" t="str">
        <f t="shared" si="1"/>
        <v/>
      </c>
      <c r="L16" s="90"/>
      <c r="M16" s="243" t="s">
        <v>57</v>
      </c>
      <c r="N16" s="150"/>
      <c r="O16" s="89"/>
      <c r="P16" s="296"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28"/>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529"/>
      <c r="B18" s="466"/>
      <c r="C18" s="242"/>
      <c r="D18" s="462"/>
      <c r="E18" s="462"/>
      <c r="F18" s="464" t="str">
        <f t="shared" si="0"/>
        <v/>
      </c>
      <c r="G18" s="466"/>
      <c r="H18" s="243" t="s">
        <v>57</v>
      </c>
      <c r="I18" s="150"/>
      <c r="J18" s="89"/>
      <c r="K18" s="245" t="str">
        <f t="shared" si="1"/>
        <v/>
      </c>
      <c r="L18" s="90"/>
      <c r="M18" s="243" t="s">
        <v>57</v>
      </c>
      <c r="N18" s="150"/>
      <c r="O18" s="89"/>
      <c r="P18" s="296"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28"/>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529"/>
      <c r="B20" s="466"/>
      <c r="C20" s="242"/>
      <c r="D20" s="462"/>
      <c r="E20" s="462"/>
      <c r="F20" s="464" t="str">
        <f t="shared" si="0"/>
        <v/>
      </c>
      <c r="G20" s="466"/>
      <c r="H20" s="243" t="s">
        <v>57</v>
      </c>
      <c r="I20" s="150"/>
      <c r="J20" s="89"/>
      <c r="K20" s="245" t="str">
        <f t="shared" si="1"/>
        <v/>
      </c>
      <c r="L20" s="90"/>
      <c r="M20" s="243" t="s">
        <v>57</v>
      </c>
      <c r="N20" s="150"/>
      <c r="O20" s="89"/>
      <c r="P20" s="296"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28"/>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529"/>
      <c r="B22" s="466"/>
      <c r="C22" s="242"/>
      <c r="D22" s="462"/>
      <c r="E22" s="462"/>
      <c r="F22" s="464" t="str">
        <f t="shared" si="0"/>
        <v/>
      </c>
      <c r="G22" s="466"/>
      <c r="H22" s="243" t="s">
        <v>57</v>
      </c>
      <c r="I22" s="150"/>
      <c r="J22" s="89"/>
      <c r="K22" s="244" t="str">
        <f t="shared" si="1"/>
        <v/>
      </c>
      <c r="L22" s="90"/>
      <c r="M22" s="243" t="s">
        <v>57</v>
      </c>
      <c r="N22" s="150"/>
      <c r="O22" s="89"/>
      <c r="P22" s="296"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28"/>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529"/>
      <c r="B24" s="466"/>
      <c r="C24" s="242"/>
      <c r="D24" s="462"/>
      <c r="E24" s="462"/>
      <c r="F24" s="464" t="str">
        <f t="shared" si="0"/>
        <v/>
      </c>
      <c r="G24" s="466"/>
      <c r="H24" s="243" t="s">
        <v>57</v>
      </c>
      <c r="I24" s="150"/>
      <c r="J24" s="89"/>
      <c r="K24" s="245" t="str">
        <f t="shared" si="1"/>
        <v/>
      </c>
      <c r="L24" s="90"/>
      <c r="M24" s="243" t="s">
        <v>57</v>
      </c>
      <c r="N24" s="150"/>
      <c r="O24" s="89"/>
      <c r="P24" s="296"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28"/>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529"/>
      <c r="B26" s="466"/>
      <c r="C26" s="242"/>
      <c r="D26" s="462"/>
      <c r="E26" s="462"/>
      <c r="F26" s="464" t="str">
        <f t="shared" si="0"/>
        <v/>
      </c>
      <c r="G26" s="466"/>
      <c r="H26" s="243" t="s">
        <v>57</v>
      </c>
      <c r="I26" s="150"/>
      <c r="J26" s="89"/>
      <c r="K26" s="245" t="str">
        <f t="shared" si="1"/>
        <v/>
      </c>
      <c r="L26" s="90"/>
      <c r="M26" s="243" t="s">
        <v>57</v>
      </c>
      <c r="N26" s="150"/>
      <c r="O26" s="89"/>
      <c r="P26" s="296"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28"/>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529"/>
      <c r="B28" s="466"/>
      <c r="C28" s="242"/>
      <c r="D28" s="462"/>
      <c r="E28" s="462"/>
      <c r="F28" s="464" t="str">
        <f t="shared" si="0"/>
        <v/>
      </c>
      <c r="G28" s="466"/>
      <c r="H28" s="243" t="s">
        <v>57</v>
      </c>
      <c r="I28" s="150"/>
      <c r="J28" s="89"/>
      <c r="K28" s="245" t="str">
        <f t="shared" si="1"/>
        <v/>
      </c>
      <c r="L28" s="90"/>
      <c r="M28" s="243" t="s">
        <v>57</v>
      </c>
      <c r="N28" s="150"/>
      <c r="O28" s="89"/>
      <c r="P28" s="296"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28"/>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529"/>
      <c r="B30" s="466"/>
      <c r="C30" s="254"/>
      <c r="D30" s="462"/>
      <c r="E30" s="462"/>
      <c r="F30" s="464" t="str">
        <f t="shared" si="0"/>
        <v/>
      </c>
      <c r="G30" s="466"/>
      <c r="H30" s="243" t="s">
        <v>57</v>
      </c>
      <c r="I30" s="150"/>
      <c r="J30" s="89"/>
      <c r="K30" s="245" t="str">
        <f t="shared" si="1"/>
        <v/>
      </c>
      <c r="L30" s="90"/>
      <c r="M30" s="243" t="s">
        <v>57</v>
      </c>
      <c r="N30" s="150"/>
      <c r="O30" s="89"/>
      <c r="P30" s="296"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497"/>
      <c r="C33" s="334"/>
      <c r="D33" s="503" t="s">
        <v>98</v>
      </c>
      <c r="E33" s="555"/>
      <c r="F33" s="555"/>
      <c r="G33" s="555"/>
      <c r="H33" s="555"/>
      <c r="I33" s="555"/>
      <c r="J33" s="555"/>
      <c r="K33" s="555"/>
      <c r="L33" s="555"/>
      <c r="M33" s="555"/>
      <c r="N33" s="555"/>
      <c r="O33" s="556"/>
      <c r="P33" s="505" t="s">
        <v>99</v>
      </c>
      <c r="Q33" s="555"/>
      <c r="R33" s="555"/>
      <c r="S33" s="555"/>
      <c r="T33" s="555"/>
      <c r="U33" s="555"/>
      <c r="V33" s="555"/>
      <c r="W33" s="555"/>
      <c r="X33" s="555"/>
      <c r="Y33" s="555"/>
      <c r="Z33" s="555"/>
      <c r="AA33" s="555"/>
      <c r="AB33" s="556"/>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557"/>
      <c r="B34" s="511"/>
      <c r="C34" s="344"/>
      <c r="D34" s="525" t="s">
        <v>125</v>
      </c>
      <c r="E34" s="552"/>
      <c r="F34" s="552"/>
      <c r="G34" s="552"/>
      <c r="H34" s="553"/>
      <c r="I34" s="498" t="s">
        <v>77</v>
      </c>
      <c r="J34" s="499"/>
      <c r="K34" s="499"/>
      <c r="L34" s="499"/>
      <c r="M34" s="499"/>
      <c r="N34" s="500"/>
      <c r="O34" s="270" t="s">
        <v>26</v>
      </c>
      <c r="P34" s="344"/>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c r="B37" s="520"/>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381"/>
      <c r="R38" s="382"/>
      <c r="S38" s="382"/>
      <c r="T38" s="383"/>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c r="B39" s="520"/>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378"/>
      <c r="R39" s="379"/>
      <c r="S39" s="379"/>
      <c r="T39" s="380"/>
      <c r="U39" s="380"/>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381"/>
      <c r="R40" s="382"/>
      <c r="S40" s="382"/>
      <c r="T40" s="383"/>
      <c r="U40" s="383"/>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c r="B62" s="515"/>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t="s">
        <v>220</v>
      </c>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c r="B63" s="516"/>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c r="B64" s="516"/>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554" t="s">
        <v>220</v>
      </c>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c r="B65" s="517"/>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378"/>
      <c r="F66" s="379"/>
      <c r="G66" s="379"/>
      <c r="H66" s="379"/>
      <c r="I66" s="379"/>
      <c r="J66" s="379"/>
      <c r="K66" s="379"/>
      <c r="L66" s="379"/>
      <c r="M66" s="379"/>
      <c r="N66" s="379"/>
      <c r="O66" s="379"/>
      <c r="P66" s="389"/>
      <c r="Q66" s="379"/>
      <c r="R66" s="379"/>
      <c r="S66" s="389"/>
      <c r="T66" s="379"/>
      <c r="U66" s="379"/>
      <c r="V66" s="380"/>
      <c r="W66" s="373" t="str">
        <f>IF(E66="","",V66/E66)</f>
        <v/>
      </c>
      <c r="X66" s="311" t="str">
        <f>IF(V66="","",V66)</f>
        <v/>
      </c>
      <c r="Y66" s="488" t="str">
        <f>IF(V66="","",2*ABS(V68-V66)/(V68+V66))</f>
        <v/>
      </c>
      <c r="Z66" s="537" t="s">
        <v>220</v>
      </c>
      <c r="AA66" s="82"/>
      <c r="AB66" s="82"/>
      <c r="AC66" s="82"/>
      <c r="AD66" s="82"/>
    </row>
    <row r="67" spans="1:71" s="187" customFormat="1" ht="30" customHeigh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387"/>
      <c r="F68" s="388"/>
      <c r="G68" s="388"/>
      <c r="H68" s="388"/>
      <c r="I68" s="388"/>
      <c r="J68" s="388"/>
      <c r="K68" s="388"/>
      <c r="L68" s="388"/>
      <c r="M68" s="388"/>
      <c r="N68" s="388"/>
      <c r="O68" s="388"/>
      <c r="P68" s="390"/>
      <c r="Q68" s="388"/>
      <c r="R68" s="388"/>
      <c r="S68" s="390"/>
      <c r="T68" s="388"/>
      <c r="U68" s="388"/>
      <c r="V68" s="391"/>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102"/>
      <c r="F72" s="103"/>
      <c r="G72" s="102"/>
      <c r="H72" s="102"/>
      <c r="I72" s="103"/>
      <c r="J72" s="102"/>
      <c r="K72" s="102"/>
      <c r="L72" s="104"/>
      <c r="M72" s="102"/>
      <c r="N72" s="102"/>
      <c r="O72" s="102"/>
      <c r="P72" s="103"/>
      <c r="Q72" s="102"/>
      <c r="R72" s="102"/>
      <c r="S72" s="103"/>
      <c r="T72" s="102"/>
      <c r="U72" s="102"/>
      <c r="V72" s="371"/>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D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D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D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D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D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c r="AD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D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D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D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D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D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5.7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c r="I163" s="323"/>
      <c r="J163" s="323"/>
    </row>
    <row r="164" spans="9:30">
      <c r="I164" s="323"/>
      <c r="J164" s="323"/>
    </row>
    <row r="165" spans="9:30">
      <c r="I165" s="323"/>
      <c r="J165" s="323"/>
    </row>
    <row r="166" spans="9:30">
      <c r="I166" s="323"/>
      <c r="J166" s="323"/>
    </row>
    <row r="167" spans="9:30">
      <c r="I167" s="323"/>
      <c r="J167" s="323"/>
    </row>
    <row r="168" spans="9:30">
      <c r="I168" s="323"/>
      <c r="J168" s="323"/>
    </row>
    <row r="169" spans="9:30">
      <c r="I169" s="323"/>
      <c r="J169" s="323"/>
    </row>
    <row r="170" spans="9:30">
      <c r="I170" s="323"/>
      <c r="J170" s="323"/>
    </row>
    <row r="171" spans="9:30">
      <c r="I171" s="323"/>
      <c r="J171" s="323"/>
    </row>
    <row r="172" spans="9:30">
      <c r="I172" s="323"/>
      <c r="J172" s="323"/>
    </row>
    <row r="173" spans="9:30">
      <c r="I173" s="323"/>
      <c r="J173" s="323"/>
    </row>
    <row r="174" spans="9:30">
      <c r="I174" s="323"/>
      <c r="J174" s="323"/>
    </row>
    <row r="175" spans="9:30">
      <c r="I175" s="323"/>
      <c r="J175" s="323"/>
    </row>
    <row r="176" spans="9:30">
      <c r="I176" s="323"/>
      <c r="J176" s="323"/>
    </row>
    <row r="177" spans="9:10">
      <c r="I177" s="323"/>
      <c r="J177" s="323"/>
    </row>
    <row r="178" spans="9:10">
      <c r="I178" s="323"/>
      <c r="J178" s="323"/>
    </row>
    <row r="179" spans="9:10">
      <c r="I179" s="323"/>
      <c r="J179" s="323"/>
    </row>
    <row r="180" spans="9:10">
      <c r="I180" s="323"/>
      <c r="J180" s="323"/>
    </row>
    <row r="181" spans="9:10">
      <c r="I181" s="323"/>
      <c r="J181" s="323"/>
    </row>
    <row r="182" spans="9:10">
      <c r="I182" s="323"/>
      <c r="J182" s="323"/>
    </row>
    <row r="183" spans="9:10">
      <c r="I183" s="323"/>
      <c r="J183" s="323"/>
    </row>
    <row r="184" spans="9:10">
      <c r="I184" s="323"/>
      <c r="J184" s="323"/>
    </row>
    <row r="185" spans="9:10">
      <c r="I185" s="323"/>
      <c r="J185" s="323"/>
    </row>
    <row r="186" spans="9:10">
      <c r="I186" s="323"/>
      <c r="J186" s="323"/>
    </row>
    <row r="187" spans="9:10">
      <c r="I187" s="323"/>
      <c r="J187" s="323"/>
    </row>
    <row r="188" spans="9:10">
      <c r="I188" s="323"/>
      <c r="J188" s="323"/>
    </row>
    <row r="189" spans="9:10">
      <c r="I189" s="323"/>
      <c r="J189" s="323"/>
    </row>
    <row r="190" spans="9:10">
      <c r="I190" s="323"/>
      <c r="J190" s="323"/>
    </row>
    <row r="191" spans="9:10">
      <c r="I191" s="323"/>
      <c r="J191" s="323"/>
    </row>
    <row r="192" spans="9:10">
      <c r="I192" s="323"/>
      <c r="J192" s="323"/>
    </row>
    <row r="193" spans="9:60">
      <c r="I193" s="323"/>
      <c r="J193" s="323"/>
    </row>
    <row r="194" spans="9:60">
      <c r="I194" s="323"/>
      <c r="J194" s="323"/>
    </row>
    <row r="195" spans="9:60">
      <c r="I195" s="323"/>
      <c r="J195" s="323"/>
    </row>
    <row r="196" spans="9:60">
      <c r="I196" s="323"/>
      <c r="J196" s="323"/>
      <c r="AV196" s="342"/>
      <c r="AW196" s="342"/>
      <c r="AX196" s="342"/>
      <c r="AY196" s="342"/>
      <c r="AZ196" s="342"/>
      <c r="BA196" s="342"/>
      <c r="BB196" s="342"/>
      <c r="BC196" s="342"/>
      <c r="BD196" s="342"/>
      <c r="BE196" s="342"/>
      <c r="BF196" s="342"/>
      <c r="BG196" s="342"/>
      <c r="BH196" s="342"/>
    </row>
    <row r="197" spans="9:60">
      <c r="I197" s="323"/>
      <c r="J197" s="323"/>
    </row>
    <row r="198" spans="9:60">
      <c r="I198" s="323"/>
      <c r="J198" s="323"/>
    </row>
    <row r="199" spans="9:60">
      <c r="I199" s="323"/>
      <c r="J199" s="323"/>
    </row>
    <row r="200" spans="9:60">
      <c r="I200" s="323"/>
      <c r="J200" s="323"/>
      <c r="AV200" s="25"/>
      <c r="AW200" s="25"/>
      <c r="AX200" s="25"/>
      <c r="AY200" s="25"/>
      <c r="AZ200" s="25"/>
      <c r="BA200" s="25"/>
      <c r="BB200" s="25"/>
      <c r="BC200" s="25"/>
      <c r="BD200" s="25"/>
    </row>
    <row r="201" spans="9:60">
      <c r="I201" s="323"/>
      <c r="J201" s="323"/>
      <c r="BA201" s="25"/>
      <c r="BB201" s="25"/>
      <c r="BC201" s="25"/>
      <c r="BD201" s="25"/>
      <c r="BE201" s="25"/>
      <c r="BF201" s="25"/>
    </row>
    <row r="202" spans="9:60">
      <c r="I202" s="323"/>
      <c r="J202" s="323"/>
    </row>
    <row r="203" spans="9:60">
      <c r="I203" s="323"/>
      <c r="J203" s="323"/>
    </row>
    <row r="204" spans="9:60">
      <c r="I204" s="323"/>
      <c r="J204" s="323"/>
    </row>
    <row r="205" spans="9:60">
      <c r="I205" s="323"/>
      <c r="J205" s="323"/>
    </row>
    <row r="206" spans="9:60">
      <c r="I206" s="323"/>
      <c r="J206" s="323"/>
    </row>
    <row r="207" spans="9:60">
      <c r="I207" s="323"/>
      <c r="J207" s="323"/>
    </row>
    <row r="208" spans="9:60">
      <c r="I208" s="323"/>
      <c r="J208" s="323"/>
    </row>
    <row r="209" spans="9:10">
      <c r="I209" s="323"/>
      <c r="J209" s="323"/>
    </row>
    <row r="210" spans="9:10">
      <c r="I210" s="323"/>
      <c r="J210" s="323"/>
    </row>
    <row r="211" spans="9:10">
      <c r="I211" s="323"/>
      <c r="J211" s="323"/>
    </row>
    <row r="212" spans="9:10">
      <c r="I212" s="323"/>
      <c r="J212" s="323"/>
    </row>
    <row r="213" spans="9:10">
      <c r="I213" s="323"/>
      <c r="J213" s="323"/>
    </row>
    <row r="214" spans="9:10">
      <c r="I214" s="323"/>
      <c r="J214" s="323"/>
    </row>
    <row r="215" spans="9:10">
      <c r="I215" s="323"/>
      <c r="J215" s="323"/>
    </row>
    <row r="216" spans="9:10">
      <c r="I216" s="323"/>
      <c r="J216" s="323"/>
    </row>
    <row r="217" spans="9:10">
      <c r="I217" s="323"/>
      <c r="J217" s="323"/>
    </row>
    <row r="218" spans="9:10">
      <c r="I218" s="323"/>
      <c r="J218" s="323"/>
    </row>
    <row r="219" spans="9:10">
      <c r="I219" s="323"/>
      <c r="J219" s="323"/>
    </row>
    <row r="220" spans="9:10">
      <c r="I220" s="323"/>
      <c r="J220" s="323"/>
    </row>
    <row r="221" spans="9:10">
      <c r="I221" s="323"/>
      <c r="J221" s="323"/>
    </row>
    <row r="222" spans="9:10">
      <c r="I222" s="323"/>
      <c r="J222" s="323"/>
    </row>
    <row r="223" spans="9:10">
      <c r="I223" s="323"/>
      <c r="J223" s="323"/>
    </row>
    <row r="224" spans="9:1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6">
    <mergeCell ref="A15:A16"/>
    <mergeCell ref="B15:B16"/>
    <mergeCell ref="F27:F28"/>
    <mergeCell ref="A11:A12"/>
    <mergeCell ref="B11:B12"/>
    <mergeCell ref="A13:A14"/>
    <mergeCell ref="B13:B14"/>
    <mergeCell ref="E15:E16"/>
    <mergeCell ref="F15:F16"/>
    <mergeCell ref="A17:A18"/>
    <mergeCell ref="B17:B18"/>
    <mergeCell ref="E13:E14"/>
    <mergeCell ref="D27:D28"/>
    <mergeCell ref="E17:E18"/>
    <mergeCell ref="A3:C3"/>
    <mergeCell ref="A4:A5"/>
    <mergeCell ref="B4:C4"/>
    <mergeCell ref="A9:C9"/>
    <mergeCell ref="A21:A22"/>
    <mergeCell ref="B21:B22"/>
    <mergeCell ref="A19:A20"/>
    <mergeCell ref="B19:B20"/>
    <mergeCell ref="AX30:AX32"/>
    <mergeCell ref="AW30:AW35"/>
    <mergeCell ref="E29:E30"/>
    <mergeCell ref="F29:F30"/>
    <mergeCell ref="G29:G30"/>
    <mergeCell ref="AX33:AX35"/>
    <mergeCell ref="E35:E36"/>
    <mergeCell ref="P35:P36"/>
    <mergeCell ref="I35:J35"/>
    <mergeCell ref="AB35:AB36"/>
    <mergeCell ref="D11:D12"/>
    <mergeCell ref="D13:D14"/>
    <mergeCell ref="E23:E24"/>
    <mergeCell ref="B35:B36"/>
    <mergeCell ref="B25:B26"/>
    <mergeCell ref="B27:B28"/>
    <mergeCell ref="A98:A101"/>
    <mergeCell ref="B98:B101"/>
    <mergeCell ref="A90:A93"/>
    <mergeCell ref="B90:B93"/>
    <mergeCell ref="A94:A97"/>
    <mergeCell ref="A62:A65"/>
    <mergeCell ref="A27:A28"/>
    <mergeCell ref="A45:A46"/>
    <mergeCell ref="B45:B46"/>
    <mergeCell ref="A49:A50"/>
    <mergeCell ref="B49:B50"/>
    <mergeCell ref="A47:A48"/>
    <mergeCell ref="A39:A40"/>
    <mergeCell ref="B39:B40"/>
    <mergeCell ref="A37:A38"/>
    <mergeCell ref="B37:B38"/>
    <mergeCell ref="B78:B81"/>
    <mergeCell ref="A74:A77"/>
    <mergeCell ref="A29:A30"/>
    <mergeCell ref="B29:B30"/>
    <mergeCell ref="B47:B48"/>
    <mergeCell ref="B94:B97"/>
    <mergeCell ref="A66:A69"/>
    <mergeCell ref="B66:B69"/>
    <mergeCell ref="D29:D30"/>
    <mergeCell ref="D25:D26"/>
    <mergeCell ref="A51:A52"/>
    <mergeCell ref="B51:B52"/>
    <mergeCell ref="E25:E26"/>
    <mergeCell ref="F23:F24"/>
    <mergeCell ref="E27:E28"/>
    <mergeCell ref="A23:A24"/>
    <mergeCell ref="B23:B24"/>
    <mergeCell ref="A25:A26"/>
    <mergeCell ref="AW18:AW23"/>
    <mergeCell ref="AX18:AX20"/>
    <mergeCell ref="E19:E20"/>
    <mergeCell ref="F19:F20"/>
    <mergeCell ref="G19:G20"/>
    <mergeCell ref="AV18:AV28"/>
    <mergeCell ref="G21:G22"/>
    <mergeCell ref="F25:F26"/>
    <mergeCell ref="G25:G26"/>
    <mergeCell ref="AX21:AX23"/>
    <mergeCell ref="AW24:AW28"/>
    <mergeCell ref="E21:E22"/>
    <mergeCell ref="F21:F22"/>
    <mergeCell ref="G27:G28"/>
    <mergeCell ref="F17:F18"/>
    <mergeCell ref="G17:G18"/>
    <mergeCell ref="W9:AA9"/>
    <mergeCell ref="D9:G9"/>
    <mergeCell ref="D15:D16"/>
    <mergeCell ref="D17:D18"/>
    <mergeCell ref="D19:D20"/>
    <mergeCell ref="G23:G24"/>
    <mergeCell ref="D21:D22"/>
    <mergeCell ref="E11:E12"/>
    <mergeCell ref="F11:F12"/>
    <mergeCell ref="D23:D24"/>
    <mergeCell ref="G15:G16"/>
    <mergeCell ref="M9:Q9"/>
    <mergeCell ref="R9:V9"/>
    <mergeCell ref="H9:L9"/>
    <mergeCell ref="G11:G12"/>
    <mergeCell ref="F13:F14"/>
    <mergeCell ref="G13:G14"/>
    <mergeCell ref="H35:H36"/>
    <mergeCell ref="T35:T36"/>
    <mergeCell ref="U35:U36"/>
    <mergeCell ref="Q35:Q36"/>
    <mergeCell ref="P33:AB33"/>
    <mergeCell ref="D34:H34"/>
    <mergeCell ref="A33:B33"/>
    <mergeCell ref="D33:O33"/>
    <mergeCell ref="I34:N34"/>
    <mergeCell ref="Q34:U34"/>
    <mergeCell ref="V34:AA34"/>
    <mergeCell ref="A34:B34"/>
    <mergeCell ref="C35:C36"/>
    <mergeCell ref="D35:D36"/>
    <mergeCell ref="AX57:AX60"/>
    <mergeCell ref="Z60:Z61"/>
    <mergeCell ref="AW61:AW65"/>
    <mergeCell ref="C62:C63"/>
    <mergeCell ref="A59:Z59"/>
    <mergeCell ref="Y60:Y61"/>
    <mergeCell ref="C60:C61"/>
    <mergeCell ref="A60:A61"/>
    <mergeCell ref="B60:B61"/>
    <mergeCell ref="W60:W61"/>
    <mergeCell ref="X60:X61"/>
    <mergeCell ref="AV54:AV65"/>
    <mergeCell ref="AW54:AW60"/>
    <mergeCell ref="Y64:Y65"/>
    <mergeCell ref="Z64:Z65"/>
    <mergeCell ref="Y62:Y63"/>
    <mergeCell ref="Z62:Z63"/>
    <mergeCell ref="A53:A54"/>
    <mergeCell ref="B53:B54"/>
    <mergeCell ref="B62:B65"/>
    <mergeCell ref="C64:C65"/>
    <mergeCell ref="AW36:AW40"/>
    <mergeCell ref="AX54:AX56"/>
    <mergeCell ref="A55:A56"/>
    <mergeCell ref="B55:B56"/>
    <mergeCell ref="AX45:AX47"/>
    <mergeCell ref="A41:A42"/>
    <mergeCell ref="B41:B42"/>
    <mergeCell ref="AV42:AV52"/>
    <mergeCell ref="AW42:AW47"/>
    <mergeCell ref="AW48:AW52"/>
    <mergeCell ref="R35:R36"/>
    <mergeCell ref="S35:S36"/>
    <mergeCell ref="A35:A36"/>
    <mergeCell ref="F35:F36"/>
    <mergeCell ref="G35:G36"/>
    <mergeCell ref="K35:L35"/>
    <mergeCell ref="M35:N35"/>
    <mergeCell ref="O35:O36"/>
    <mergeCell ref="Z35:AA35"/>
    <mergeCell ref="AX42:AX44"/>
    <mergeCell ref="A43:A44"/>
    <mergeCell ref="B43:B44"/>
    <mergeCell ref="V35:W35"/>
    <mergeCell ref="X35:Y35"/>
    <mergeCell ref="C66:C67"/>
    <mergeCell ref="C68:C69"/>
    <mergeCell ref="C70:C71"/>
    <mergeCell ref="A86:A89"/>
    <mergeCell ref="B86:B89"/>
    <mergeCell ref="C78:C79"/>
    <mergeCell ref="C80:C81"/>
    <mergeCell ref="A82:A85"/>
    <mergeCell ref="B82:B85"/>
    <mergeCell ref="A78:A81"/>
    <mergeCell ref="B74:B77"/>
    <mergeCell ref="C74:C75"/>
    <mergeCell ref="C76:C77"/>
    <mergeCell ref="A70:A73"/>
    <mergeCell ref="B70:B73"/>
    <mergeCell ref="C72:C73"/>
    <mergeCell ref="C86:C87"/>
    <mergeCell ref="C82:C83"/>
    <mergeCell ref="C84:C85"/>
    <mergeCell ref="C88:C89"/>
    <mergeCell ref="AX67:AX69"/>
    <mergeCell ref="Y68:Y69"/>
    <mergeCell ref="Z68:Z69"/>
    <mergeCell ref="AX70:AX72"/>
    <mergeCell ref="Y70:Y71"/>
    <mergeCell ref="Z70:Z71"/>
    <mergeCell ref="Z66:Z67"/>
    <mergeCell ref="Y66:Y67"/>
    <mergeCell ref="AV67:AV77"/>
    <mergeCell ref="Y74:Y75"/>
    <mergeCell ref="Z74:Z75"/>
    <mergeCell ref="Y76:Y77"/>
    <mergeCell ref="Z76:Z77"/>
    <mergeCell ref="Y72:Y73"/>
    <mergeCell ref="AW73:AW77"/>
    <mergeCell ref="Z72:Z73"/>
    <mergeCell ref="AW67:AW72"/>
    <mergeCell ref="Y78:Y79"/>
    <mergeCell ref="Y86:Y87"/>
    <mergeCell ref="Z86:Z87"/>
    <mergeCell ref="Y84:Y85"/>
    <mergeCell ref="Z84:Z85"/>
    <mergeCell ref="Y80:Y81"/>
    <mergeCell ref="AW79:AW84"/>
    <mergeCell ref="AX79:AX81"/>
    <mergeCell ref="AX82:AX84"/>
    <mergeCell ref="AW85:AW89"/>
    <mergeCell ref="Z80:Z81"/>
    <mergeCell ref="Y82:Y83"/>
    <mergeCell ref="Z82:Z83"/>
    <mergeCell ref="Z78:Z79"/>
    <mergeCell ref="AV79:AV89"/>
    <mergeCell ref="Y88:Y89"/>
    <mergeCell ref="Z88:Z89"/>
    <mergeCell ref="C92:C93"/>
    <mergeCell ref="C94:C95"/>
    <mergeCell ref="C90:C91"/>
    <mergeCell ref="AX103:AX105"/>
    <mergeCell ref="AX106:AX108"/>
    <mergeCell ref="AX91:AX93"/>
    <mergeCell ref="AX94:AX96"/>
    <mergeCell ref="Y94:Y95"/>
    <mergeCell ref="Y92:Y93"/>
    <mergeCell ref="Z92:Z93"/>
    <mergeCell ref="AW91:AW96"/>
    <mergeCell ref="Y90:Y91"/>
    <mergeCell ref="Z90:Z91"/>
    <mergeCell ref="AV91:AV101"/>
    <mergeCell ref="Y96:Y97"/>
    <mergeCell ref="Z96:Z97"/>
    <mergeCell ref="Z100:Z101"/>
    <mergeCell ref="Y98:Y99"/>
    <mergeCell ref="Z98:Z99"/>
    <mergeCell ref="Y100:Y101"/>
    <mergeCell ref="Z94:Z95"/>
    <mergeCell ref="AW109:AW113"/>
    <mergeCell ref="AX127:AX129"/>
    <mergeCell ref="AV127:AV137"/>
    <mergeCell ref="C100:C101"/>
    <mergeCell ref="AW127:AW132"/>
    <mergeCell ref="AV103:AV113"/>
    <mergeCell ref="AW103:AW108"/>
    <mergeCell ref="AV115:AV125"/>
    <mergeCell ref="AX130:AX132"/>
    <mergeCell ref="AW133:AW137"/>
    <mergeCell ref="AW115:AW120"/>
    <mergeCell ref="AX115:AX117"/>
    <mergeCell ref="AX118:AX120"/>
    <mergeCell ref="AW121:AW125"/>
    <mergeCell ref="AW97:AW101"/>
    <mergeCell ref="C96:C97"/>
    <mergeCell ref="C98:C99"/>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F57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1"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7"/>
  <sheetViews>
    <sheetView showGridLines="0" zoomScale="70" zoomScaleNormal="70" zoomScaleSheetLayoutView="10" workbookViewId="0">
      <pane xSplit="3" topLeftCell="D1" activePane="topRight" state="frozen"/>
      <selection pane="topRight" activeCell="N66" sqref="N66"/>
    </sheetView>
  </sheetViews>
  <sheetFormatPr baseColWidth="10" defaultColWidth="11.42578125" defaultRowHeight="15"/>
  <cols>
    <col min="1" max="1" width="20.42578125" style="186" customWidth="1"/>
    <col min="2" max="2" width="21.85546875" style="186" customWidth="1"/>
    <col min="3" max="3" width="25.7109375" style="186" customWidth="1"/>
    <col min="4" max="4" width="36.5703125" style="186" customWidth="1"/>
    <col min="5" max="5" width="28.28515625" style="186" customWidth="1"/>
    <col min="6" max="6" width="27.42578125" style="186" customWidth="1"/>
    <col min="7" max="7" width="30.42578125" style="186" customWidth="1"/>
    <col min="8" max="8" width="27.140625" style="186" customWidth="1"/>
    <col min="9" max="9" width="35.42578125" style="324" customWidth="1"/>
    <col min="10" max="10" width="26.42578125" style="324" customWidth="1"/>
    <col min="11" max="11" width="23.85546875" style="25" customWidth="1"/>
    <col min="12" max="12" width="29.85546875" style="25" customWidth="1"/>
    <col min="13" max="13" width="22.85546875" style="25" customWidth="1"/>
    <col min="14" max="14" width="39.42578125" style="25" customWidth="1"/>
    <col min="15" max="15" width="31.5703125" style="25" customWidth="1"/>
    <col min="16" max="16" width="37.28515625" style="25" customWidth="1"/>
    <col min="17" max="17" width="36.85546875" style="25" customWidth="1"/>
    <col min="18" max="18" width="30.28515625" style="25" customWidth="1"/>
    <col min="19" max="19" width="34.28515625" style="25" customWidth="1"/>
    <col min="20" max="20" width="27.5703125" style="25" customWidth="1"/>
    <col min="21" max="21" width="30" style="25" customWidth="1"/>
    <col min="22" max="22" width="39" style="25" customWidth="1"/>
    <col min="23" max="23" width="22.85546875" style="25" customWidth="1"/>
    <col min="24" max="24" width="34.85546875" style="25" customWidth="1"/>
    <col min="25" max="25" width="31.140625" style="25" customWidth="1"/>
    <col min="26" max="26" width="29.85546875" style="25" customWidth="1"/>
    <col min="27" max="27" width="27.7109375" style="25" customWidth="1"/>
    <col min="28" max="28" width="42.85546875" style="25" customWidth="1"/>
    <col min="29" max="29" width="44.28515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73" width="30.7109375" style="186" hidden="1" customWidth="1"/>
    <col min="74"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36.75" customHeight="1" thickBot="1">
      <c r="A3" s="456" t="s">
        <v>147</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81"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50"/>
      <c r="B5" s="188"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IF(Identification!F17="","",Identification!F17)</f>
        <v/>
      </c>
      <c r="B6" s="190" t="str">
        <f>IF(Identification!F19="","",Identification!F19)</f>
        <v/>
      </c>
      <c r="C6" s="190" t="str">
        <f>IF(Identification!F20="","",Identification!F20)</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42.75"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29.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4"/>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5.7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221"/>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t="s">
        <v>220</v>
      </c>
      <c r="F11" s="463" t="str">
        <f t="shared" ref="F11:F30" si="0">IF(D11="","", IF(D11="Aucune anomalie observée","Conforme","Non conforme"))</f>
        <v/>
      </c>
      <c r="G11" s="461"/>
      <c r="H11" s="239" t="s">
        <v>76</v>
      </c>
      <c r="I11" s="183"/>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0" customHeight="1" thickBot="1">
      <c r="A12" s="466"/>
      <c r="B12" s="466"/>
      <c r="C12" s="242"/>
      <c r="D12" s="504"/>
      <c r="E12" s="462"/>
      <c r="F12" s="464"/>
      <c r="G12" s="462"/>
      <c r="H12" s="243" t="s">
        <v>57</v>
      </c>
      <c r="I12" s="150"/>
      <c r="J12" s="89"/>
      <c r="K12" s="244" t="str">
        <f t="shared" si="1"/>
        <v/>
      </c>
      <c r="L12" s="90"/>
      <c r="M12" s="243" t="s">
        <v>57</v>
      </c>
      <c r="N12" s="150"/>
      <c r="O12" s="89"/>
      <c r="P12" s="296"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504"/>
      <c r="E14" s="462"/>
      <c r="F14" s="464" t="str">
        <f t="shared" si="0"/>
        <v/>
      </c>
      <c r="G14" s="466"/>
      <c r="H14" s="243" t="s">
        <v>57</v>
      </c>
      <c r="I14" s="150"/>
      <c r="J14" s="89"/>
      <c r="K14" s="245" t="str">
        <f t="shared" si="1"/>
        <v/>
      </c>
      <c r="L14" s="90"/>
      <c r="M14" s="243" t="s">
        <v>57</v>
      </c>
      <c r="N14" s="150"/>
      <c r="O14" s="89"/>
      <c r="P14" s="296"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504"/>
      <c r="E16" s="462"/>
      <c r="F16" s="464" t="str">
        <f t="shared" si="0"/>
        <v/>
      </c>
      <c r="G16" s="466"/>
      <c r="H16" s="243" t="s">
        <v>57</v>
      </c>
      <c r="I16" s="150"/>
      <c r="J16" s="89"/>
      <c r="K16" s="245" t="str">
        <f t="shared" si="1"/>
        <v/>
      </c>
      <c r="L16" s="90"/>
      <c r="M16" s="243" t="s">
        <v>57</v>
      </c>
      <c r="N16" s="150"/>
      <c r="O16" s="89"/>
      <c r="P16" s="296"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504"/>
      <c r="E18" s="462"/>
      <c r="F18" s="464" t="str">
        <f t="shared" si="0"/>
        <v/>
      </c>
      <c r="G18" s="466"/>
      <c r="H18" s="243" t="s">
        <v>57</v>
      </c>
      <c r="I18" s="150"/>
      <c r="J18" s="89"/>
      <c r="K18" s="245" t="str">
        <f t="shared" si="1"/>
        <v/>
      </c>
      <c r="L18" s="90"/>
      <c r="M18" s="243" t="s">
        <v>57</v>
      </c>
      <c r="N18" s="150"/>
      <c r="O18" s="89"/>
      <c r="P18" s="296"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504"/>
      <c r="E20" s="462"/>
      <c r="F20" s="464" t="str">
        <f t="shared" si="0"/>
        <v/>
      </c>
      <c r="G20" s="466"/>
      <c r="H20" s="243" t="s">
        <v>57</v>
      </c>
      <c r="I20" s="150"/>
      <c r="J20" s="89"/>
      <c r="K20" s="245" t="str">
        <f t="shared" si="1"/>
        <v/>
      </c>
      <c r="L20" s="90"/>
      <c r="M20" s="243" t="s">
        <v>57</v>
      </c>
      <c r="N20" s="150"/>
      <c r="O20" s="89"/>
      <c r="P20" s="296"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504"/>
      <c r="E22" s="462"/>
      <c r="F22" s="464" t="str">
        <f t="shared" si="0"/>
        <v/>
      </c>
      <c r="G22" s="466"/>
      <c r="H22" s="243" t="s">
        <v>57</v>
      </c>
      <c r="I22" s="150"/>
      <c r="J22" s="89"/>
      <c r="K22" s="244" t="str">
        <f t="shared" si="1"/>
        <v/>
      </c>
      <c r="L22" s="90"/>
      <c r="M22" s="243" t="s">
        <v>57</v>
      </c>
      <c r="N22" s="150"/>
      <c r="O22" s="89"/>
      <c r="P22" s="296"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504"/>
      <c r="E24" s="462"/>
      <c r="F24" s="464" t="str">
        <f t="shared" si="0"/>
        <v/>
      </c>
      <c r="G24" s="466"/>
      <c r="H24" s="243" t="s">
        <v>57</v>
      </c>
      <c r="I24" s="150"/>
      <c r="J24" s="89"/>
      <c r="K24" s="245" t="str">
        <f t="shared" si="1"/>
        <v/>
      </c>
      <c r="L24" s="90"/>
      <c r="M24" s="243" t="s">
        <v>57</v>
      </c>
      <c r="N24" s="150"/>
      <c r="O24" s="89"/>
      <c r="P24" s="296"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504"/>
      <c r="E26" s="462"/>
      <c r="F26" s="464" t="str">
        <f t="shared" si="0"/>
        <v/>
      </c>
      <c r="G26" s="466"/>
      <c r="H26" s="243" t="s">
        <v>57</v>
      </c>
      <c r="I26" s="150"/>
      <c r="J26" s="89"/>
      <c r="K26" s="245" t="str">
        <f t="shared" si="1"/>
        <v/>
      </c>
      <c r="L26" s="90"/>
      <c r="M26" s="243" t="s">
        <v>57</v>
      </c>
      <c r="N26" s="150"/>
      <c r="O26" s="89"/>
      <c r="P26" s="296"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504"/>
      <c r="E28" s="462"/>
      <c r="F28" s="464" t="str">
        <f t="shared" si="0"/>
        <v/>
      </c>
      <c r="G28" s="466"/>
      <c r="H28" s="243" t="s">
        <v>57</v>
      </c>
      <c r="I28" s="150"/>
      <c r="J28" s="89"/>
      <c r="K28" s="245" t="str">
        <f t="shared" si="1"/>
        <v/>
      </c>
      <c r="L28" s="90"/>
      <c r="M28" s="243" t="s">
        <v>57</v>
      </c>
      <c r="N28" s="150"/>
      <c r="O28" s="89"/>
      <c r="P28" s="296"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504"/>
      <c r="E30" s="462"/>
      <c r="F30" s="464" t="str">
        <f t="shared" si="0"/>
        <v/>
      </c>
      <c r="G30" s="466"/>
      <c r="H30" s="243" t="s">
        <v>57</v>
      </c>
      <c r="I30" s="150"/>
      <c r="J30" s="89"/>
      <c r="K30" s="245" t="str">
        <f t="shared" si="1"/>
        <v/>
      </c>
      <c r="L30" s="90"/>
      <c r="M30" s="243" t="s">
        <v>57</v>
      </c>
      <c r="N30" s="150"/>
      <c r="O30" s="89"/>
      <c r="P30" s="296"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481" t="s">
        <v>85</v>
      </c>
      <c r="AX30" s="475"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543"/>
      <c r="AX31" s="539"/>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4.5"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543"/>
      <c r="AX32" s="540"/>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5.25" customHeight="1" thickBot="1">
      <c r="A33" s="505"/>
      <c r="B33" s="497"/>
      <c r="C33" s="334"/>
      <c r="D33" s="503" t="s">
        <v>98</v>
      </c>
      <c r="E33" s="555"/>
      <c r="F33" s="555"/>
      <c r="G33" s="555"/>
      <c r="H33" s="555"/>
      <c r="I33" s="555"/>
      <c r="J33" s="555"/>
      <c r="K33" s="555"/>
      <c r="L33" s="555"/>
      <c r="M33" s="555"/>
      <c r="N33" s="555"/>
      <c r="O33" s="556"/>
      <c r="P33" s="505" t="s">
        <v>99</v>
      </c>
      <c r="Q33" s="555"/>
      <c r="R33" s="555"/>
      <c r="S33" s="555"/>
      <c r="T33" s="555"/>
      <c r="U33" s="555"/>
      <c r="V33" s="555"/>
      <c r="W33" s="555"/>
      <c r="X33" s="555"/>
      <c r="Y33" s="555"/>
      <c r="Z33" s="555"/>
      <c r="AA33" s="555"/>
      <c r="AB33" s="556"/>
      <c r="AC33" s="81"/>
      <c r="AD33" s="81"/>
      <c r="AE33" s="81"/>
      <c r="AV33" s="260"/>
      <c r="AW33" s="543"/>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3.75" customHeight="1">
      <c r="A34" s="557"/>
      <c r="B34" s="511"/>
      <c r="C34" s="344"/>
      <c r="D34" s="525" t="s">
        <v>125</v>
      </c>
      <c r="E34" s="552"/>
      <c r="F34" s="552"/>
      <c r="G34" s="552"/>
      <c r="H34" s="553"/>
      <c r="I34" s="498" t="s">
        <v>77</v>
      </c>
      <c r="J34" s="499"/>
      <c r="K34" s="499"/>
      <c r="L34" s="499"/>
      <c r="M34" s="499"/>
      <c r="N34" s="500"/>
      <c r="O34" s="270" t="s">
        <v>26</v>
      </c>
      <c r="P34" s="345"/>
      <c r="Q34" s="525" t="s">
        <v>125</v>
      </c>
      <c r="R34" s="510"/>
      <c r="S34" s="510"/>
      <c r="T34" s="510"/>
      <c r="U34" s="549"/>
      <c r="V34" s="498" t="s">
        <v>77</v>
      </c>
      <c r="W34" s="499"/>
      <c r="X34" s="499"/>
      <c r="Y34" s="499"/>
      <c r="Z34" s="499"/>
      <c r="AA34" s="500"/>
      <c r="AB34" s="270"/>
      <c r="AC34" s="81"/>
      <c r="AD34" s="81"/>
      <c r="AE34" s="81"/>
      <c r="AV34" s="260"/>
      <c r="AW34" s="543"/>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544"/>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29.2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55.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30"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467"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468"/>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468"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472"/>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467"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thickBot="1">
      <c r="A67" s="532" t="e">
        <f>IF(#REF!="","",#REF!)</f>
        <v>#REF!</v>
      </c>
      <c r="B67" s="516" t="e">
        <f>IF(#REF!="","",#REF!)</f>
        <v>#REF!</v>
      </c>
      <c r="C67" s="468"/>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468" t="s">
        <v>82</v>
      </c>
      <c r="D68" s="312" t="s">
        <v>80</v>
      </c>
      <c r="E68" s="91"/>
      <c r="F68" s="92"/>
      <c r="G68" s="92"/>
      <c r="H68" s="92"/>
      <c r="I68" s="92"/>
      <c r="J68" s="92"/>
      <c r="K68" s="92"/>
      <c r="L68" s="92"/>
      <c r="M68" s="92"/>
      <c r="N68" s="92"/>
      <c r="O68" s="92"/>
      <c r="P68" s="99"/>
      <c r="Q68" s="92"/>
      <c r="R68" s="92"/>
      <c r="S68" s="99"/>
      <c r="T68" s="92"/>
      <c r="U68" s="92"/>
      <c r="V68" s="93"/>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472"/>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467"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thickBot="1">
      <c r="A71" s="532" t="e">
        <f>IF(#REF!="","",#REF!)</f>
        <v>#REF!</v>
      </c>
      <c r="B71" s="516" t="e">
        <f>IF(#REF!="","",#REF!)</f>
        <v>#REF!</v>
      </c>
      <c r="C71" s="468"/>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468" t="s">
        <v>82</v>
      </c>
      <c r="D72" s="312" t="s">
        <v>80</v>
      </c>
      <c r="E72" s="91"/>
      <c r="F72" s="92"/>
      <c r="G72" s="92"/>
      <c r="H72" s="92"/>
      <c r="I72" s="92"/>
      <c r="J72" s="92"/>
      <c r="K72" s="92"/>
      <c r="L72" s="92"/>
      <c r="M72" s="92"/>
      <c r="N72" s="92"/>
      <c r="O72" s="92"/>
      <c r="P72" s="99"/>
      <c r="Q72" s="92"/>
      <c r="R72" s="92"/>
      <c r="S72" s="99"/>
      <c r="T72" s="92"/>
      <c r="U72" s="92"/>
      <c r="V72" s="93"/>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472"/>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467"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468"/>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468"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472"/>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467"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c r="A79" s="532" t="e">
        <f>IF(#REF!="","",#REF!)</f>
        <v>#REF!</v>
      </c>
      <c r="B79" s="516" t="e">
        <f>IF(#REF!="","",#REF!)</f>
        <v>#REF!</v>
      </c>
      <c r="C79" s="468"/>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468"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472"/>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467"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468"/>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468"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472"/>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467"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468"/>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468"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472"/>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467"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c r="AD90" s="82"/>
      <c r="AE90" s="82"/>
    </row>
    <row r="91" spans="1:71" s="187" customFormat="1" ht="30" customHeight="1">
      <c r="A91" s="532" t="e">
        <f>IF(#REF!="","",#REF!)</f>
        <v>#REF!</v>
      </c>
      <c r="B91" s="516" t="e">
        <f>IF(#REF!="","",#REF!)</f>
        <v>#REF!</v>
      </c>
      <c r="C91" s="468"/>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468"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472"/>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467"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468"/>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468"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472"/>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467"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468"/>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468"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472"/>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5.7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9:30" s="187" customFormat="1">
      <c r="I177" s="322"/>
      <c r="J177" s="322"/>
      <c r="K177" s="82"/>
      <c r="L177" s="82"/>
      <c r="M177" s="82"/>
      <c r="N177" s="82"/>
      <c r="O177" s="82"/>
      <c r="P177" s="82"/>
      <c r="Q177" s="82"/>
      <c r="R177" s="82"/>
      <c r="S177" s="82"/>
      <c r="T177" s="82"/>
      <c r="U177" s="82"/>
      <c r="V177" s="82"/>
      <c r="W177" s="82"/>
      <c r="X177" s="82"/>
      <c r="Y177" s="82"/>
      <c r="Z177" s="82"/>
      <c r="AA177" s="82"/>
      <c r="AB177" s="82"/>
      <c r="AC177" s="82"/>
      <c r="AD177" s="82"/>
    </row>
    <row r="178" spans="9:30" s="187" customFormat="1">
      <c r="I178" s="322"/>
      <c r="J178" s="322"/>
      <c r="K178" s="82"/>
      <c r="L178" s="82"/>
      <c r="M178" s="82"/>
      <c r="N178" s="82"/>
      <c r="O178" s="82"/>
      <c r="P178" s="82"/>
      <c r="Q178" s="82"/>
      <c r="R178" s="82"/>
      <c r="S178" s="82"/>
      <c r="T178" s="82"/>
      <c r="U178" s="82"/>
      <c r="V178" s="82"/>
      <c r="W178" s="82"/>
      <c r="X178" s="82"/>
      <c r="Y178" s="82"/>
      <c r="Z178" s="82"/>
      <c r="AA178" s="82"/>
      <c r="AB178" s="82"/>
      <c r="AC178" s="82"/>
      <c r="AD178" s="82"/>
    </row>
    <row r="179" spans="9:30" s="187" customFormat="1">
      <c r="I179" s="322"/>
      <c r="J179" s="322"/>
      <c r="K179" s="82"/>
      <c r="L179" s="82"/>
      <c r="M179" s="82"/>
      <c r="N179" s="82"/>
      <c r="O179" s="82"/>
      <c r="P179" s="82"/>
      <c r="Q179" s="82"/>
      <c r="R179" s="82"/>
      <c r="S179" s="82"/>
      <c r="T179" s="82"/>
      <c r="U179" s="82"/>
      <c r="V179" s="82"/>
      <c r="W179" s="82"/>
      <c r="X179" s="82"/>
      <c r="Y179" s="82"/>
      <c r="Z179" s="82"/>
      <c r="AA179" s="82"/>
      <c r="AB179" s="82"/>
      <c r="AC179" s="82"/>
      <c r="AD179" s="82"/>
    </row>
    <row r="180" spans="9:30" s="187" customFormat="1">
      <c r="I180" s="322"/>
      <c r="J180" s="322"/>
      <c r="K180" s="82"/>
      <c r="L180" s="82"/>
      <c r="M180" s="82"/>
      <c r="N180" s="82"/>
      <c r="O180" s="82"/>
      <c r="P180" s="82"/>
      <c r="Q180" s="82"/>
      <c r="R180" s="82"/>
      <c r="S180" s="82"/>
      <c r="T180" s="82"/>
      <c r="U180" s="82"/>
      <c r="V180" s="82"/>
      <c r="W180" s="82"/>
      <c r="X180" s="82"/>
      <c r="Y180" s="82"/>
      <c r="Z180" s="82"/>
      <c r="AA180" s="82"/>
      <c r="AB180" s="82"/>
      <c r="AC180" s="82"/>
      <c r="AD180" s="82"/>
    </row>
    <row r="181" spans="9:30" s="187" customFormat="1">
      <c r="I181" s="322"/>
      <c r="J181" s="322"/>
      <c r="K181" s="82"/>
      <c r="L181" s="82"/>
      <c r="M181" s="82"/>
      <c r="N181" s="82"/>
      <c r="O181" s="82"/>
      <c r="P181" s="82"/>
      <c r="Q181" s="82"/>
      <c r="R181" s="82"/>
      <c r="S181" s="82"/>
      <c r="T181" s="82"/>
      <c r="U181" s="82"/>
      <c r="V181" s="82"/>
      <c r="W181" s="82"/>
      <c r="X181" s="82"/>
      <c r="Y181" s="82"/>
      <c r="Z181" s="82"/>
      <c r="AA181" s="82"/>
      <c r="AB181" s="82"/>
      <c r="AC181" s="82"/>
      <c r="AD181" s="82"/>
    </row>
    <row r="182" spans="9:30" s="187" customFormat="1">
      <c r="I182" s="322"/>
      <c r="J182" s="322"/>
      <c r="K182" s="82"/>
      <c r="L182" s="82"/>
      <c r="M182" s="82"/>
      <c r="N182" s="82"/>
      <c r="O182" s="82"/>
      <c r="P182" s="82"/>
      <c r="Q182" s="82"/>
      <c r="R182" s="82"/>
      <c r="S182" s="82"/>
      <c r="T182" s="82"/>
      <c r="U182" s="82"/>
      <c r="V182" s="82"/>
      <c r="W182" s="82"/>
      <c r="X182" s="82"/>
      <c r="Y182" s="82"/>
      <c r="Z182" s="82"/>
      <c r="AA182" s="82"/>
      <c r="AB182" s="82"/>
      <c r="AC182" s="82"/>
      <c r="AD182" s="82"/>
    </row>
    <row r="183" spans="9:30" s="187" customFormat="1">
      <c r="I183" s="322"/>
      <c r="J183" s="322"/>
      <c r="K183" s="82"/>
      <c r="L183" s="82"/>
      <c r="M183" s="82"/>
      <c r="N183" s="82"/>
      <c r="O183" s="82"/>
      <c r="P183" s="82"/>
      <c r="Q183" s="82"/>
      <c r="R183" s="82"/>
      <c r="S183" s="82"/>
      <c r="T183" s="82"/>
      <c r="U183" s="82"/>
      <c r="V183" s="82"/>
      <c r="W183" s="82"/>
      <c r="X183" s="82"/>
      <c r="Y183" s="82"/>
      <c r="Z183" s="82"/>
      <c r="AA183" s="82"/>
      <c r="AB183" s="82"/>
      <c r="AC183" s="82"/>
      <c r="AD183" s="82"/>
    </row>
    <row r="184" spans="9:30" s="187" customFormat="1">
      <c r="I184" s="322"/>
      <c r="J184" s="322"/>
      <c r="K184" s="82"/>
      <c r="L184" s="82"/>
      <c r="M184" s="82"/>
      <c r="N184" s="82"/>
      <c r="O184" s="82"/>
      <c r="P184" s="82"/>
      <c r="Q184" s="82"/>
      <c r="R184" s="82"/>
      <c r="S184" s="82"/>
      <c r="T184" s="82"/>
      <c r="U184" s="82"/>
      <c r="V184" s="82"/>
      <c r="W184" s="82"/>
      <c r="X184" s="82"/>
      <c r="Y184" s="82"/>
      <c r="Z184" s="82"/>
      <c r="AA184" s="82"/>
      <c r="AB184" s="82"/>
      <c r="AC184" s="82"/>
      <c r="AD184" s="82"/>
    </row>
    <row r="185" spans="9:30" s="187" customFormat="1">
      <c r="I185" s="322"/>
      <c r="J185" s="322"/>
      <c r="K185" s="82"/>
      <c r="L185" s="82"/>
      <c r="M185" s="82"/>
      <c r="N185" s="82"/>
      <c r="O185" s="82"/>
      <c r="P185" s="82"/>
      <c r="Q185" s="82"/>
      <c r="R185" s="82"/>
      <c r="S185" s="82"/>
      <c r="T185" s="82"/>
      <c r="U185" s="82"/>
      <c r="V185" s="82"/>
      <c r="W185" s="82"/>
      <c r="X185" s="82"/>
      <c r="Y185" s="82"/>
      <c r="Z185" s="82"/>
      <c r="AA185" s="82"/>
      <c r="AB185" s="82"/>
      <c r="AC185" s="82"/>
      <c r="AD185" s="82"/>
    </row>
    <row r="186" spans="9:30" s="187" customFormat="1">
      <c r="I186" s="322"/>
      <c r="J186" s="322"/>
      <c r="K186" s="82"/>
      <c r="L186" s="82"/>
      <c r="M186" s="82"/>
      <c r="N186" s="82"/>
      <c r="O186" s="82"/>
      <c r="P186" s="82"/>
      <c r="Q186" s="82"/>
      <c r="R186" s="82"/>
      <c r="S186" s="82"/>
      <c r="T186" s="82"/>
      <c r="U186" s="82"/>
      <c r="V186" s="82"/>
      <c r="W186" s="82"/>
      <c r="X186" s="82"/>
      <c r="Y186" s="82"/>
      <c r="Z186" s="82"/>
      <c r="AA186" s="82"/>
      <c r="AB186" s="82"/>
      <c r="AC186" s="82"/>
      <c r="AD186" s="82"/>
    </row>
    <row r="187" spans="9:30" s="187" customFormat="1">
      <c r="I187" s="322"/>
      <c r="J187" s="322"/>
      <c r="K187" s="82"/>
      <c r="L187" s="82"/>
      <c r="M187" s="82"/>
      <c r="N187" s="82"/>
      <c r="O187" s="82"/>
      <c r="P187" s="82"/>
      <c r="Q187" s="82"/>
      <c r="R187" s="82"/>
      <c r="S187" s="82"/>
      <c r="T187" s="82"/>
      <c r="U187" s="82"/>
      <c r="V187" s="82"/>
      <c r="W187" s="82"/>
      <c r="X187" s="82"/>
      <c r="Y187" s="82"/>
      <c r="Z187" s="82"/>
      <c r="AA187" s="82"/>
      <c r="AB187" s="82"/>
      <c r="AC187" s="82"/>
      <c r="AD187" s="82"/>
    </row>
    <row r="188" spans="9:30" s="187" customFormat="1">
      <c r="I188" s="322"/>
      <c r="J188" s="322"/>
      <c r="K188" s="82"/>
      <c r="L188" s="82"/>
      <c r="M188" s="82"/>
      <c r="N188" s="82"/>
      <c r="O188" s="82"/>
      <c r="P188" s="82"/>
      <c r="Q188" s="82"/>
      <c r="R188" s="82"/>
      <c r="S188" s="82"/>
      <c r="T188" s="82"/>
      <c r="U188" s="82"/>
      <c r="V188" s="82"/>
      <c r="W188" s="82"/>
      <c r="X188" s="82"/>
      <c r="Y188" s="82"/>
      <c r="Z188" s="82"/>
      <c r="AA188" s="82"/>
      <c r="AB188" s="82"/>
      <c r="AC188" s="82"/>
      <c r="AD188" s="82"/>
    </row>
    <row r="189" spans="9:30" s="187" customFormat="1">
      <c r="I189" s="322"/>
      <c r="J189" s="322"/>
      <c r="K189" s="82"/>
      <c r="L189" s="82"/>
      <c r="M189" s="82"/>
      <c r="N189" s="82"/>
      <c r="O189" s="82"/>
      <c r="P189" s="82"/>
      <c r="Q189" s="82"/>
      <c r="R189" s="82"/>
      <c r="S189" s="82"/>
      <c r="T189" s="82"/>
      <c r="U189" s="82"/>
      <c r="V189" s="82"/>
      <c r="W189" s="82"/>
      <c r="X189" s="82"/>
      <c r="Y189" s="82"/>
      <c r="Z189" s="82"/>
      <c r="AA189" s="82"/>
      <c r="AB189" s="82"/>
      <c r="AC189" s="82"/>
      <c r="AD189" s="82"/>
    </row>
    <row r="190" spans="9:30" s="187" customFormat="1">
      <c r="I190" s="322"/>
      <c r="J190" s="322"/>
      <c r="K190" s="82"/>
      <c r="L190" s="82"/>
      <c r="M190" s="82"/>
      <c r="N190" s="82"/>
      <c r="O190" s="82"/>
      <c r="P190" s="82"/>
      <c r="Q190" s="82"/>
      <c r="R190" s="82"/>
      <c r="S190" s="82"/>
      <c r="T190" s="82"/>
      <c r="U190" s="82"/>
      <c r="V190" s="82"/>
      <c r="W190" s="82"/>
      <c r="X190" s="82"/>
      <c r="Y190" s="82"/>
      <c r="Z190" s="82"/>
      <c r="AA190" s="82"/>
      <c r="AB190" s="82"/>
      <c r="AC190" s="82"/>
      <c r="AD190" s="82"/>
    </row>
    <row r="191" spans="9:30" s="187" customFormat="1">
      <c r="I191" s="322"/>
      <c r="J191" s="322"/>
      <c r="K191" s="82"/>
      <c r="L191" s="82"/>
      <c r="M191" s="82"/>
      <c r="N191" s="82"/>
      <c r="O191" s="82"/>
      <c r="P191" s="82"/>
      <c r="Q191" s="82"/>
      <c r="R191" s="82"/>
      <c r="S191" s="82"/>
      <c r="T191" s="82"/>
      <c r="U191" s="82"/>
      <c r="V191" s="82"/>
      <c r="W191" s="82"/>
      <c r="X191" s="82"/>
      <c r="Y191" s="82"/>
      <c r="Z191" s="82"/>
      <c r="AA191" s="82"/>
      <c r="AB191" s="82"/>
      <c r="AC191" s="82"/>
      <c r="AD191" s="82"/>
    </row>
    <row r="192" spans="9:30" s="187" customFormat="1">
      <c r="I192" s="322"/>
      <c r="J192" s="322"/>
      <c r="K192" s="82"/>
      <c r="L192" s="82"/>
      <c r="M192" s="82"/>
      <c r="N192" s="82"/>
      <c r="O192" s="82"/>
      <c r="P192" s="82"/>
      <c r="Q192" s="82"/>
      <c r="R192" s="82"/>
      <c r="S192" s="82"/>
      <c r="T192" s="82"/>
      <c r="U192" s="82"/>
      <c r="V192" s="82"/>
      <c r="W192" s="82"/>
      <c r="X192" s="82"/>
      <c r="Y192" s="82"/>
      <c r="Z192" s="82"/>
      <c r="AA192" s="82"/>
      <c r="AB192" s="82"/>
      <c r="AC192" s="82"/>
      <c r="AD192" s="82"/>
    </row>
    <row r="193" spans="9:60" s="187" customFormat="1">
      <c r="I193" s="322"/>
      <c r="J193" s="322"/>
      <c r="K193" s="82"/>
      <c r="L193" s="82"/>
      <c r="M193" s="82"/>
      <c r="N193" s="82"/>
      <c r="O193" s="82"/>
      <c r="P193" s="82"/>
      <c r="Q193" s="82"/>
      <c r="R193" s="82"/>
      <c r="S193" s="82"/>
      <c r="T193" s="82"/>
      <c r="U193" s="82"/>
      <c r="V193" s="82"/>
      <c r="W193" s="82"/>
      <c r="X193" s="82"/>
      <c r="Y193" s="82"/>
      <c r="Z193" s="82"/>
      <c r="AA193" s="82"/>
      <c r="AB193" s="82"/>
      <c r="AC193" s="82"/>
      <c r="AD193" s="82"/>
    </row>
    <row r="194" spans="9:60" s="187" customFormat="1">
      <c r="I194" s="322"/>
      <c r="J194" s="322"/>
      <c r="K194" s="82"/>
      <c r="L194" s="82"/>
      <c r="M194" s="82"/>
      <c r="N194" s="82"/>
      <c r="O194" s="82"/>
      <c r="P194" s="82"/>
      <c r="Q194" s="82"/>
      <c r="R194" s="82"/>
      <c r="S194" s="82"/>
      <c r="T194" s="82"/>
      <c r="U194" s="82"/>
      <c r="V194" s="82"/>
      <c r="W194" s="82"/>
      <c r="X194" s="82"/>
      <c r="Y194" s="82"/>
      <c r="Z194" s="82"/>
      <c r="AA194" s="82"/>
      <c r="AB194" s="82"/>
      <c r="AC194" s="82"/>
      <c r="AD194" s="82"/>
    </row>
    <row r="195" spans="9:60" s="187" customFormat="1">
      <c r="I195" s="322"/>
      <c r="J195" s="322"/>
      <c r="K195" s="82"/>
      <c r="L195" s="82"/>
      <c r="M195" s="82"/>
      <c r="N195" s="82"/>
      <c r="O195" s="82"/>
      <c r="P195" s="82"/>
      <c r="Q195" s="82"/>
      <c r="R195" s="82"/>
      <c r="S195" s="82"/>
      <c r="T195" s="82"/>
      <c r="U195" s="82"/>
      <c r="V195" s="82"/>
      <c r="W195" s="82"/>
      <c r="X195" s="82"/>
      <c r="Y195" s="82"/>
      <c r="Z195" s="82"/>
      <c r="AA195" s="82"/>
      <c r="AB195" s="82"/>
      <c r="AC195" s="82"/>
      <c r="AD195" s="82"/>
    </row>
    <row r="196" spans="9:60" s="187" customFormat="1">
      <c r="I196" s="322"/>
      <c r="J196" s="322"/>
      <c r="K196" s="82"/>
      <c r="L196" s="82"/>
      <c r="M196" s="82"/>
      <c r="N196" s="82"/>
      <c r="O196" s="82"/>
      <c r="P196" s="82"/>
      <c r="Q196" s="82"/>
      <c r="R196" s="82"/>
      <c r="S196" s="82"/>
      <c r="T196" s="82"/>
      <c r="U196" s="82"/>
      <c r="V196" s="82"/>
      <c r="W196" s="82"/>
      <c r="X196" s="82"/>
      <c r="Y196" s="82"/>
      <c r="Z196" s="82"/>
      <c r="AA196" s="82"/>
      <c r="AB196" s="82"/>
      <c r="AC196" s="82"/>
      <c r="AD196" s="82"/>
      <c r="AV196" s="194"/>
      <c r="AW196" s="194"/>
      <c r="AX196" s="194"/>
      <c r="AY196" s="194"/>
      <c r="AZ196" s="194"/>
      <c r="BA196" s="194"/>
      <c r="BB196" s="194"/>
      <c r="BC196" s="194"/>
      <c r="BD196" s="194"/>
      <c r="BE196" s="194"/>
      <c r="BF196" s="194"/>
      <c r="BG196" s="194"/>
      <c r="BH196" s="194"/>
    </row>
    <row r="197" spans="9:60" s="187" customFormat="1">
      <c r="I197" s="322"/>
      <c r="J197" s="322"/>
      <c r="K197" s="82"/>
      <c r="L197" s="82"/>
      <c r="M197" s="82"/>
      <c r="N197" s="82"/>
      <c r="O197" s="82"/>
      <c r="P197" s="82"/>
      <c r="Q197" s="82"/>
      <c r="R197" s="82"/>
      <c r="S197" s="82"/>
      <c r="T197" s="82"/>
      <c r="U197" s="82"/>
      <c r="V197" s="82"/>
      <c r="W197" s="82"/>
      <c r="X197" s="82"/>
      <c r="Y197" s="82"/>
      <c r="Z197" s="82"/>
      <c r="AA197" s="82"/>
      <c r="AB197" s="82"/>
      <c r="AC197" s="82"/>
      <c r="AD197" s="82"/>
    </row>
    <row r="198" spans="9:60" s="187" customFormat="1">
      <c r="I198" s="322"/>
      <c r="J198" s="322"/>
      <c r="K198" s="82"/>
      <c r="L198" s="82"/>
      <c r="M198" s="82"/>
      <c r="N198" s="82"/>
      <c r="O198" s="82"/>
      <c r="P198" s="82"/>
      <c r="Q198" s="82"/>
      <c r="R198" s="82"/>
      <c r="S198" s="82"/>
      <c r="T198" s="82"/>
      <c r="U198" s="82"/>
      <c r="V198" s="82"/>
      <c r="W198" s="82"/>
      <c r="X198" s="82"/>
      <c r="Y198" s="82"/>
      <c r="Z198" s="82"/>
      <c r="AA198" s="82"/>
      <c r="AB198" s="82"/>
      <c r="AC198" s="82"/>
      <c r="AD198" s="82"/>
    </row>
    <row r="199" spans="9:60" s="187" customFormat="1">
      <c r="I199" s="322"/>
      <c r="J199" s="322"/>
      <c r="K199" s="82"/>
      <c r="L199" s="82"/>
      <c r="M199" s="82"/>
      <c r="N199" s="82"/>
      <c r="O199" s="82"/>
      <c r="P199" s="82"/>
      <c r="Q199" s="82"/>
      <c r="R199" s="82"/>
      <c r="S199" s="82"/>
      <c r="T199" s="82"/>
      <c r="U199" s="82"/>
      <c r="V199" s="82"/>
      <c r="W199" s="82"/>
      <c r="X199" s="82"/>
      <c r="Y199" s="82"/>
      <c r="Z199" s="82"/>
      <c r="AA199" s="82"/>
      <c r="AB199" s="82"/>
      <c r="AC199" s="82"/>
      <c r="AD199" s="82"/>
    </row>
    <row r="200" spans="9:60" s="187" customFormat="1">
      <c r="I200" s="322"/>
      <c r="J200" s="322"/>
      <c r="K200" s="82"/>
      <c r="L200" s="82"/>
      <c r="M200" s="82"/>
      <c r="N200" s="82"/>
      <c r="O200" s="82"/>
      <c r="P200" s="82"/>
      <c r="Q200" s="82"/>
      <c r="R200" s="82"/>
      <c r="S200" s="82"/>
      <c r="T200" s="82"/>
      <c r="U200" s="82"/>
      <c r="V200" s="82"/>
      <c r="W200" s="82"/>
      <c r="X200" s="82"/>
      <c r="Y200" s="82"/>
      <c r="Z200" s="82"/>
      <c r="AA200" s="82"/>
      <c r="AB200" s="82"/>
      <c r="AC200" s="82"/>
      <c r="AD200" s="82"/>
      <c r="AV200" s="82"/>
      <c r="AW200" s="82"/>
      <c r="AX200" s="82"/>
      <c r="AY200" s="82"/>
      <c r="AZ200" s="82"/>
      <c r="BA200" s="82"/>
      <c r="BB200" s="82"/>
      <c r="BC200" s="82"/>
      <c r="BD200" s="82"/>
    </row>
    <row r="201" spans="9:60" s="187" customFormat="1">
      <c r="I201" s="322"/>
      <c r="J201" s="322"/>
      <c r="K201" s="82"/>
      <c r="L201" s="82"/>
      <c r="M201" s="82"/>
      <c r="N201" s="82"/>
      <c r="O201" s="82"/>
      <c r="P201" s="82"/>
      <c r="Q201" s="82"/>
      <c r="R201" s="82"/>
      <c r="S201" s="82"/>
      <c r="T201" s="82"/>
      <c r="U201" s="82"/>
      <c r="V201" s="82"/>
      <c r="W201" s="82"/>
      <c r="X201" s="82"/>
      <c r="Y201" s="82"/>
      <c r="Z201" s="82"/>
      <c r="AA201" s="82"/>
      <c r="AB201" s="82"/>
      <c r="AC201" s="82"/>
      <c r="AD201" s="82"/>
      <c r="BA201" s="82"/>
      <c r="BB201" s="82"/>
      <c r="BC201" s="82"/>
      <c r="BD201" s="82"/>
      <c r="BE201" s="82"/>
      <c r="BF201" s="82"/>
    </row>
    <row r="202" spans="9:60" s="187" customFormat="1">
      <c r="I202" s="322"/>
      <c r="J202" s="322"/>
      <c r="K202" s="82"/>
      <c r="L202" s="82"/>
      <c r="M202" s="82"/>
      <c r="N202" s="82"/>
      <c r="O202" s="82"/>
      <c r="P202" s="82"/>
      <c r="Q202" s="82"/>
      <c r="R202" s="82"/>
      <c r="S202" s="82"/>
      <c r="T202" s="82"/>
      <c r="U202" s="82"/>
      <c r="V202" s="82"/>
      <c r="W202" s="82"/>
      <c r="X202" s="82"/>
      <c r="Y202" s="82"/>
      <c r="Z202" s="82"/>
      <c r="AA202" s="82"/>
      <c r="AB202" s="82"/>
      <c r="AC202" s="82"/>
      <c r="AD202" s="82"/>
    </row>
    <row r="203" spans="9:60" s="187" customFormat="1">
      <c r="I203" s="322"/>
      <c r="J203" s="322"/>
      <c r="K203" s="82"/>
      <c r="L203" s="82"/>
      <c r="M203" s="82"/>
      <c r="N203" s="82"/>
      <c r="O203" s="82"/>
      <c r="P203" s="82"/>
      <c r="Q203" s="82"/>
      <c r="R203" s="82"/>
      <c r="S203" s="82"/>
      <c r="T203" s="82"/>
      <c r="U203" s="82"/>
      <c r="V203" s="82"/>
      <c r="W203" s="82"/>
      <c r="X203" s="82"/>
      <c r="Y203" s="82"/>
      <c r="Z203" s="82"/>
      <c r="AA203" s="82"/>
      <c r="AB203" s="82"/>
      <c r="AC203" s="82"/>
      <c r="AD203" s="82"/>
    </row>
    <row r="204" spans="9:60" s="187" customFormat="1">
      <c r="I204" s="322"/>
      <c r="J204" s="322"/>
      <c r="K204" s="82"/>
      <c r="L204" s="82"/>
      <c r="M204" s="82"/>
      <c r="N204" s="82"/>
      <c r="O204" s="82"/>
      <c r="P204" s="82"/>
      <c r="Q204" s="82"/>
      <c r="R204" s="82"/>
      <c r="S204" s="82"/>
      <c r="T204" s="82"/>
      <c r="U204" s="82"/>
      <c r="V204" s="82"/>
      <c r="W204" s="82"/>
      <c r="X204" s="82"/>
      <c r="Y204" s="82"/>
      <c r="Z204" s="82"/>
      <c r="AA204" s="82"/>
      <c r="AB204" s="82"/>
      <c r="AC204" s="82"/>
      <c r="AD204" s="82"/>
    </row>
    <row r="205" spans="9:60" s="187" customFormat="1">
      <c r="I205" s="322"/>
      <c r="J205" s="322"/>
      <c r="K205" s="82"/>
      <c r="L205" s="82"/>
      <c r="M205" s="82"/>
      <c r="N205" s="82"/>
      <c r="O205" s="82"/>
      <c r="P205" s="82"/>
      <c r="Q205" s="82"/>
      <c r="R205" s="82"/>
      <c r="S205" s="82"/>
      <c r="T205" s="82"/>
      <c r="U205" s="82"/>
      <c r="V205" s="82"/>
      <c r="W205" s="82"/>
      <c r="X205" s="82"/>
      <c r="Y205" s="82"/>
      <c r="Z205" s="82"/>
      <c r="AA205" s="82"/>
      <c r="AB205" s="82"/>
      <c r="AC205" s="82"/>
      <c r="AD205" s="82"/>
    </row>
    <row r="206" spans="9:60" s="187" customFormat="1">
      <c r="I206" s="322"/>
      <c r="J206" s="322"/>
      <c r="K206" s="82"/>
      <c r="L206" s="82"/>
      <c r="M206" s="82"/>
      <c r="N206" s="82"/>
      <c r="O206" s="82"/>
      <c r="P206" s="82"/>
      <c r="Q206" s="82"/>
      <c r="R206" s="82"/>
      <c r="S206" s="82"/>
      <c r="T206" s="82"/>
      <c r="U206" s="82"/>
      <c r="V206" s="82"/>
      <c r="W206" s="82"/>
      <c r="X206" s="82"/>
      <c r="Y206" s="82"/>
      <c r="Z206" s="82"/>
      <c r="AA206" s="82"/>
      <c r="AB206" s="82"/>
      <c r="AC206" s="82"/>
      <c r="AD206" s="82"/>
    </row>
    <row r="207" spans="9:60" s="187" customFormat="1">
      <c r="I207" s="322"/>
      <c r="J207" s="322"/>
      <c r="K207" s="82"/>
      <c r="L207" s="82"/>
      <c r="M207" s="82"/>
      <c r="N207" s="82"/>
      <c r="O207" s="82"/>
      <c r="P207" s="82"/>
      <c r="Q207" s="82"/>
      <c r="R207" s="82"/>
      <c r="S207" s="82"/>
      <c r="T207" s="82"/>
      <c r="U207" s="82"/>
      <c r="V207" s="82"/>
      <c r="W207" s="82"/>
      <c r="X207" s="82"/>
      <c r="Y207" s="82"/>
      <c r="Z207" s="82"/>
      <c r="AA207" s="82"/>
      <c r="AB207" s="82"/>
      <c r="AC207" s="82"/>
      <c r="AD207" s="82"/>
    </row>
    <row r="208" spans="9:60" s="187" customFormat="1">
      <c r="I208" s="322"/>
      <c r="J208" s="322"/>
      <c r="K208" s="82"/>
      <c r="L208" s="82"/>
      <c r="M208" s="82"/>
      <c r="N208" s="82"/>
      <c r="O208" s="82"/>
      <c r="P208" s="82"/>
      <c r="Q208" s="82"/>
      <c r="R208" s="82"/>
      <c r="S208" s="82"/>
      <c r="T208" s="82"/>
      <c r="U208" s="82"/>
      <c r="V208" s="82"/>
      <c r="W208" s="82"/>
      <c r="X208" s="82"/>
      <c r="Y208" s="82"/>
      <c r="Z208" s="82"/>
      <c r="AA208" s="82"/>
      <c r="AB208" s="82"/>
      <c r="AC208" s="82"/>
      <c r="AD208" s="82"/>
    </row>
    <row r="209" spans="1:30" s="187" customFormat="1">
      <c r="I209" s="322"/>
      <c r="J209" s="322"/>
      <c r="K209" s="82"/>
      <c r="L209" s="82"/>
      <c r="M209" s="82"/>
      <c r="N209" s="82"/>
      <c r="O209" s="82"/>
      <c r="P209" s="82"/>
      <c r="Q209" s="82"/>
      <c r="R209" s="82"/>
      <c r="S209" s="82"/>
      <c r="T209" s="82"/>
      <c r="U209" s="82"/>
      <c r="V209" s="82"/>
      <c r="W209" s="82"/>
      <c r="X209" s="82"/>
      <c r="Y209" s="82"/>
      <c r="Z209" s="82"/>
      <c r="AA209" s="82"/>
      <c r="AB209" s="82"/>
      <c r="AC209" s="82"/>
      <c r="AD209" s="82"/>
    </row>
    <row r="210" spans="1:30" s="187" customFormat="1">
      <c r="I210" s="322"/>
      <c r="J210" s="322"/>
      <c r="K210" s="82"/>
      <c r="L210" s="82"/>
      <c r="M210" s="82"/>
      <c r="N210" s="82"/>
      <c r="O210" s="82"/>
      <c r="P210" s="82"/>
      <c r="Q210" s="82"/>
      <c r="R210" s="82"/>
      <c r="S210" s="82"/>
      <c r="T210" s="82"/>
      <c r="U210" s="82"/>
      <c r="V210" s="82"/>
      <c r="W210" s="82"/>
      <c r="X210" s="82"/>
      <c r="Y210" s="82"/>
      <c r="Z210" s="82"/>
      <c r="AA210" s="82"/>
      <c r="AB210" s="82"/>
      <c r="AC210" s="82"/>
      <c r="AD210" s="82"/>
    </row>
    <row r="211" spans="1:30" s="187" customFormat="1">
      <c r="I211" s="322"/>
      <c r="J211" s="322"/>
      <c r="K211" s="82"/>
      <c r="L211" s="82"/>
      <c r="M211" s="82"/>
      <c r="N211" s="82"/>
      <c r="O211" s="82"/>
      <c r="P211" s="82"/>
      <c r="Q211" s="82"/>
      <c r="R211" s="82"/>
      <c r="S211" s="82"/>
      <c r="T211" s="82"/>
      <c r="U211" s="82"/>
      <c r="V211" s="82"/>
      <c r="W211" s="82"/>
      <c r="X211" s="82"/>
      <c r="Y211" s="82"/>
      <c r="Z211" s="82"/>
      <c r="AA211" s="82"/>
      <c r="AB211" s="82"/>
      <c r="AC211" s="82"/>
      <c r="AD211" s="82"/>
    </row>
    <row r="212" spans="1:30" s="187" customFormat="1">
      <c r="I212" s="322"/>
      <c r="J212" s="322"/>
      <c r="K212" s="82"/>
      <c r="L212" s="82"/>
      <c r="M212" s="82"/>
      <c r="N212" s="82"/>
      <c r="O212" s="82"/>
      <c r="P212" s="82"/>
      <c r="Q212" s="82"/>
      <c r="R212" s="82"/>
      <c r="S212" s="82"/>
      <c r="T212" s="82"/>
      <c r="U212" s="82"/>
      <c r="V212" s="82"/>
      <c r="W212" s="82"/>
      <c r="X212" s="82"/>
      <c r="Y212" s="82"/>
      <c r="Z212" s="82"/>
      <c r="AA212" s="82"/>
      <c r="AB212" s="82"/>
      <c r="AC212" s="82"/>
      <c r="AD212" s="82"/>
    </row>
    <row r="213" spans="1:30" s="187" customFormat="1">
      <c r="A213" s="186"/>
      <c r="B213" s="186"/>
      <c r="C213" s="186"/>
      <c r="D213" s="186"/>
      <c r="E213" s="186"/>
      <c r="F213" s="186"/>
      <c r="G213" s="186"/>
      <c r="H213" s="186"/>
      <c r="I213" s="323"/>
      <c r="J213" s="323"/>
      <c r="K213" s="25"/>
      <c r="L213" s="25"/>
      <c r="M213" s="25"/>
      <c r="N213" s="25"/>
      <c r="O213" s="25"/>
      <c r="P213" s="25"/>
      <c r="Q213" s="25"/>
      <c r="R213" s="25"/>
      <c r="S213" s="25"/>
      <c r="T213" s="25"/>
      <c r="U213" s="25"/>
      <c r="V213" s="25"/>
      <c r="W213" s="25"/>
      <c r="X213" s="25"/>
      <c r="Y213" s="25"/>
      <c r="Z213" s="25"/>
      <c r="AA213" s="25"/>
      <c r="AB213" s="25"/>
      <c r="AC213" s="82"/>
      <c r="AD213" s="82"/>
    </row>
    <row r="214" spans="1:30">
      <c r="I214" s="323"/>
      <c r="J214" s="323"/>
    </row>
    <row r="215" spans="1:30">
      <c r="I215" s="323"/>
      <c r="J215" s="323"/>
    </row>
    <row r="216" spans="1:30">
      <c r="I216" s="323"/>
      <c r="J216" s="323"/>
    </row>
    <row r="217" spans="1:30">
      <c r="I217" s="323"/>
      <c r="J217" s="323"/>
    </row>
    <row r="218" spans="1:30">
      <c r="I218" s="323"/>
      <c r="J218" s="323"/>
    </row>
    <row r="219" spans="1:30">
      <c r="I219" s="323"/>
      <c r="J219" s="323"/>
    </row>
    <row r="220" spans="1:30">
      <c r="I220" s="323"/>
      <c r="J220" s="323"/>
    </row>
    <row r="221" spans="1:30">
      <c r="I221" s="323"/>
      <c r="J221" s="323"/>
    </row>
    <row r="222" spans="1:30">
      <c r="I222" s="323"/>
      <c r="J222" s="323"/>
    </row>
    <row r="223" spans="1:30">
      <c r="I223" s="323"/>
      <c r="J223" s="323"/>
    </row>
    <row r="224" spans="1:3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6">
    <mergeCell ref="A39:A40"/>
    <mergeCell ref="B39:B40"/>
    <mergeCell ref="A21:A22"/>
    <mergeCell ref="A25:A26"/>
    <mergeCell ref="B25:B26"/>
    <mergeCell ref="S35:S36"/>
    <mergeCell ref="A35:A36"/>
    <mergeCell ref="B35:B36"/>
    <mergeCell ref="G35:G36"/>
    <mergeCell ref="A29:A30"/>
    <mergeCell ref="B29:B30"/>
    <mergeCell ref="D27:D28"/>
    <mergeCell ref="G27:G28"/>
    <mergeCell ref="A27:A28"/>
    <mergeCell ref="B27:B28"/>
    <mergeCell ref="A33:B33"/>
    <mergeCell ref="G25:G26"/>
    <mergeCell ref="E25:E26"/>
    <mergeCell ref="F23:F24"/>
    <mergeCell ref="G23:G24"/>
    <mergeCell ref="F21:F22"/>
    <mergeCell ref="D19:D20"/>
    <mergeCell ref="AB35:AB36"/>
    <mergeCell ref="V35:W35"/>
    <mergeCell ref="X35:Y35"/>
    <mergeCell ref="Z35:AA35"/>
    <mergeCell ref="P33:AB33"/>
    <mergeCell ref="T35:T36"/>
    <mergeCell ref="A34:B34"/>
    <mergeCell ref="D34:H34"/>
    <mergeCell ref="D29:D30"/>
    <mergeCell ref="Q34:U34"/>
    <mergeCell ref="V34:AA34"/>
    <mergeCell ref="AW30:AW35"/>
    <mergeCell ref="U35:U36"/>
    <mergeCell ref="I34:N34"/>
    <mergeCell ref="F27:F28"/>
    <mergeCell ref="AW36:AW40"/>
    <mergeCell ref="G17:G18"/>
    <mergeCell ref="A3:C3"/>
    <mergeCell ref="B4:C4"/>
    <mergeCell ref="A4:A5"/>
    <mergeCell ref="E17:E18"/>
    <mergeCell ref="A11:A12"/>
    <mergeCell ref="B11:B12"/>
    <mergeCell ref="A13:A14"/>
    <mergeCell ref="B13:B14"/>
    <mergeCell ref="A9:C9"/>
    <mergeCell ref="E15:E16"/>
    <mergeCell ref="A15:A16"/>
    <mergeCell ref="B15:B16"/>
    <mergeCell ref="D15:D16"/>
    <mergeCell ref="D17:D18"/>
    <mergeCell ref="A19:A20"/>
    <mergeCell ref="B19:B20"/>
    <mergeCell ref="W9:AA9"/>
    <mergeCell ref="D9:G9"/>
    <mergeCell ref="D11:D12"/>
    <mergeCell ref="D13:D14"/>
    <mergeCell ref="E11:E12"/>
    <mergeCell ref="F11:F12"/>
    <mergeCell ref="G11:G12"/>
    <mergeCell ref="E13:E14"/>
    <mergeCell ref="F13:F14"/>
    <mergeCell ref="G13:G14"/>
    <mergeCell ref="R9:V9"/>
    <mergeCell ref="H9:L9"/>
    <mergeCell ref="M9:Q9"/>
    <mergeCell ref="G15:G16"/>
    <mergeCell ref="F19:F20"/>
    <mergeCell ref="G19:G20"/>
    <mergeCell ref="E19:E20"/>
    <mergeCell ref="AX54:AX56"/>
    <mergeCell ref="F15:F16"/>
    <mergeCell ref="AX21:AX23"/>
    <mergeCell ref="D23:D24"/>
    <mergeCell ref="D25:D26"/>
    <mergeCell ref="E29:E30"/>
    <mergeCell ref="F29:F30"/>
    <mergeCell ref="G29:G30"/>
    <mergeCell ref="E27:E28"/>
    <mergeCell ref="AW24:AW28"/>
    <mergeCell ref="AX30:AX32"/>
    <mergeCell ref="G21:G22"/>
    <mergeCell ref="AV18:AV28"/>
    <mergeCell ref="AW18:AW23"/>
    <mergeCell ref="D21:D22"/>
    <mergeCell ref="E23:E24"/>
    <mergeCell ref="F17:F18"/>
    <mergeCell ref="AX18:AX20"/>
    <mergeCell ref="AX33:AX35"/>
    <mergeCell ref="Q35:Q36"/>
    <mergeCell ref="AX57:AX60"/>
    <mergeCell ref="Z60:Z61"/>
    <mergeCell ref="A17:A18"/>
    <mergeCell ref="B17:B18"/>
    <mergeCell ref="D33:O33"/>
    <mergeCell ref="B21:B22"/>
    <mergeCell ref="A23:A24"/>
    <mergeCell ref="B23:B24"/>
    <mergeCell ref="A37:A38"/>
    <mergeCell ref="B37:B38"/>
    <mergeCell ref="R35:R36"/>
    <mergeCell ref="H35:H36"/>
    <mergeCell ref="I35:J35"/>
    <mergeCell ref="K35:L35"/>
    <mergeCell ref="M35:N35"/>
    <mergeCell ref="O35:O36"/>
    <mergeCell ref="P35:P36"/>
    <mergeCell ref="C35:C36"/>
    <mergeCell ref="D35:D36"/>
    <mergeCell ref="E35:E36"/>
    <mergeCell ref="F35:F36"/>
    <mergeCell ref="AW48:AW52"/>
    <mergeCell ref="E21:E22"/>
    <mergeCell ref="F25:F26"/>
    <mergeCell ref="A49:A50"/>
    <mergeCell ref="B49:B50"/>
    <mergeCell ref="A51:A52"/>
    <mergeCell ref="B51:B52"/>
    <mergeCell ref="AW42:AW47"/>
    <mergeCell ref="A47:A48"/>
    <mergeCell ref="AX42:AX44"/>
    <mergeCell ref="A43:A44"/>
    <mergeCell ref="B43:B44"/>
    <mergeCell ref="A45:A46"/>
    <mergeCell ref="B45:B46"/>
    <mergeCell ref="AX45:AX47"/>
    <mergeCell ref="A41:A42"/>
    <mergeCell ref="B41:B42"/>
    <mergeCell ref="AV42:AV52"/>
    <mergeCell ref="B47:B48"/>
    <mergeCell ref="AW61:AW65"/>
    <mergeCell ref="A62:A65"/>
    <mergeCell ref="B62:B65"/>
    <mergeCell ref="B53:B54"/>
    <mergeCell ref="Y62:Y63"/>
    <mergeCell ref="Z62:Z63"/>
    <mergeCell ref="C64:C65"/>
    <mergeCell ref="Y64:Y65"/>
    <mergeCell ref="Z64:Z65"/>
    <mergeCell ref="AV54:AV65"/>
    <mergeCell ref="C62:C63"/>
    <mergeCell ref="X60:X61"/>
    <mergeCell ref="Y60:Y61"/>
    <mergeCell ref="A59:Z59"/>
    <mergeCell ref="A53:A54"/>
    <mergeCell ref="A60:A61"/>
    <mergeCell ref="B60:B61"/>
    <mergeCell ref="C60:C61"/>
    <mergeCell ref="W60:W61"/>
    <mergeCell ref="AW54:AW60"/>
    <mergeCell ref="A55:A56"/>
    <mergeCell ref="B55:B56"/>
    <mergeCell ref="Y74:Y75"/>
    <mergeCell ref="Z74:Z75"/>
    <mergeCell ref="Z76:Z77"/>
    <mergeCell ref="A70:A73"/>
    <mergeCell ref="Y72:Y73"/>
    <mergeCell ref="Z72:Z73"/>
    <mergeCell ref="C66:C67"/>
    <mergeCell ref="Y66:Y67"/>
    <mergeCell ref="C68:C69"/>
    <mergeCell ref="Y68:Y69"/>
    <mergeCell ref="Z68:Z69"/>
    <mergeCell ref="Z66:Z67"/>
    <mergeCell ref="B70:B73"/>
    <mergeCell ref="A82:A85"/>
    <mergeCell ref="B82:B85"/>
    <mergeCell ref="Z82:Z83"/>
    <mergeCell ref="Y82:Y83"/>
    <mergeCell ref="C86:C87"/>
    <mergeCell ref="Y86:Y87"/>
    <mergeCell ref="C84:C85"/>
    <mergeCell ref="Y84:Y85"/>
    <mergeCell ref="AX70:AX72"/>
    <mergeCell ref="C70:C71"/>
    <mergeCell ref="Y70:Y71"/>
    <mergeCell ref="Z70:Z71"/>
    <mergeCell ref="AV67:AV77"/>
    <mergeCell ref="C72:C73"/>
    <mergeCell ref="AW67:AW72"/>
    <mergeCell ref="AX67:AX69"/>
    <mergeCell ref="C76:C77"/>
    <mergeCell ref="Y76:Y77"/>
    <mergeCell ref="A66:A69"/>
    <mergeCell ref="B66:B69"/>
    <mergeCell ref="AW73:AW77"/>
    <mergeCell ref="A74:A77"/>
    <mergeCell ref="B74:B77"/>
    <mergeCell ref="C74:C75"/>
    <mergeCell ref="AX91:AX93"/>
    <mergeCell ref="AX94:AX96"/>
    <mergeCell ref="Y96:Y97"/>
    <mergeCell ref="Z98:Z99"/>
    <mergeCell ref="AV91:AV101"/>
    <mergeCell ref="Z96:Z97"/>
    <mergeCell ref="Z100:Z101"/>
    <mergeCell ref="C98:C99"/>
    <mergeCell ref="A78:A81"/>
    <mergeCell ref="B78:B81"/>
    <mergeCell ref="C78:C79"/>
    <mergeCell ref="Y78:Y79"/>
    <mergeCell ref="AW79:AW84"/>
    <mergeCell ref="A86:A89"/>
    <mergeCell ref="B86:B89"/>
    <mergeCell ref="C88:C89"/>
    <mergeCell ref="AX79:AX81"/>
    <mergeCell ref="C80:C81"/>
    <mergeCell ref="Y80:Y81"/>
    <mergeCell ref="Z80:Z81"/>
    <mergeCell ref="AW85:AW89"/>
    <mergeCell ref="Y88:Y89"/>
    <mergeCell ref="AX82:AX84"/>
    <mergeCell ref="Z84:Z85"/>
    <mergeCell ref="AV79:AV89"/>
    <mergeCell ref="C82:C83"/>
    <mergeCell ref="Z90:Z91"/>
    <mergeCell ref="C94:C95"/>
    <mergeCell ref="Y94:Y95"/>
    <mergeCell ref="AW109:AW113"/>
    <mergeCell ref="AV127:AV137"/>
    <mergeCell ref="AW127:AW132"/>
    <mergeCell ref="B90:B93"/>
    <mergeCell ref="C90:C91"/>
    <mergeCell ref="Y90:Y91"/>
    <mergeCell ref="C100:C101"/>
    <mergeCell ref="Y100:Y101"/>
    <mergeCell ref="Y98:Y99"/>
    <mergeCell ref="Z86:Z87"/>
    <mergeCell ref="Z78:Z79"/>
    <mergeCell ref="Z88:Z89"/>
    <mergeCell ref="AX127:AX129"/>
    <mergeCell ref="AX130:AX132"/>
    <mergeCell ref="AW133:AW137"/>
    <mergeCell ref="A90:A93"/>
    <mergeCell ref="AV103:AV113"/>
    <mergeCell ref="AW103:AW108"/>
    <mergeCell ref="AX103:AX105"/>
    <mergeCell ref="AV115:AV125"/>
    <mergeCell ref="AW115:AW120"/>
    <mergeCell ref="AX115:AX117"/>
    <mergeCell ref="AX118:AX120"/>
    <mergeCell ref="AW121:AW125"/>
    <mergeCell ref="AX106:AX108"/>
    <mergeCell ref="Z94:Z95"/>
    <mergeCell ref="A98:A101"/>
    <mergeCell ref="B98:B101"/>
    <mergeCell ref="AW91:AW96"/>
    <mergeCell ref="AW97:AW101"/>
    <mergeCell ref="A94:A97"/>
    <mergeCell ref="B94:B97"/>
    <mergeCell ref="C96:C97"/>
    <mergeCell ref="C92:C93"/>
    <mergeCell ref="Y92:Y93"/>
    <mergeCell ref="Z92:Z93"/>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37"/>
  <sheetViews>
    <sheetView showGridLines="0" zoomScale="70" zoomScaleNormal="70" zoomScaleSheetLayoutView="10" workbookViewId="0">
      <pane xSplit="3" topLeftCell="D1" activePane="topRight" state="frozen"/>
      <selection pane="topRight" activeCell="A11" sqref="A11:A12"/>
    </sheetView>
  </sheetViews>
  <sheetFormatPr baseColWidth="10" defaultColWidth="11.42578125" defaultRowHeight="15"/>
  <cols>
    <col min="1" max="1" width="20.42578125" style="186" customWidth="1"/>
    <col min="2" max="2" width="26.42578125" style="186" customWidth="1"/>
    <col min="3" max="3" width="25.7109375" style="186" customWidth="1"/>
    <col min="4" max="4" width="36.5703125" style="186" customWidth="1"/>
    <col min="5" max="5" width="31.7109375" style="186" customWidth="1"/>
    <col min="6" max="6" width="32.140625" style="186" customWidth="1"/>
    <col min="7" max="7" width="30.42578125" style="186" customWidth="1"/>
    <col min="8" max="8" width="29" style="186" customWidth="1"/>
    <col min="9" max="9" width="35.42578125" style="324" customWidth="1"/>
    <col min="10" max="10" width="26.42578125" style="324" customWidth="1"/>
    <col min="11" max="11" width="23.85546875" style="25" customWidth="1"/>
    <col min="12" max="12" width="29.85546875" style="25" customWidth="1"/>
    <col min="13" max="13" width="24.28515625" style="25" customWidth="1"/>
    <col min="14" max="14" width="39.42578125" style="25" customWidth="1"/>
    <col min="15" max="15" width="31.5703125" style="25" customWidth="1"/>
    <col min="16" max="16" width="45.5703125" style="25" customWidth="1"/>
    <col min="17" max="17" width="36.85546875" style="25" customWidth="1"/>
    <col min="18" max="18" width="30.42578125" style="25" customWidth="1"/>
    <col min="19" max="19" width="34.28515625" style="25" customWidth="1"/>
    <col min="20" max="20" width="27.5703125" style="25" customWidth="1"/>
    <col min="21" max="21" width="34.7109375" style="25" customWidth="1"/>
    <col min="22" max="22" width="39" style="25" customWidth="1"/>
    <col min="23" max="23" width="22.85546875" style="25" customWidth="1"/>
    <col min="24" max="24" width="34.85546875" style="25" customWidth="1"/>
    <col min="25" max="25" width="31.140625" style="25" customWidth="1"/>
    <col min="26" max="26" width="29.85546875" style="25" customWidth="1"/>
    <col min="27" max="27" width="27.7109375" style="25" customWidth="1"/>
    <col min="28" max="28" width="33.85546875" style="25" customWidth="1"/>
    <col min="29" max="29" width="42.28515625" style="25" customWidth="1"/>
    <col min="30" max="30" width="15.28515625" style="25" customWidth="1"/>
    <col min="31" max="40" width="11.42578125" style="186"/>
    <col min="41" max="41" width="2" style="186" customWidth="1"/>
    <col min="42" max="42" width="11.42578125" style="186"/>
    <col min="43" max="43" width="33.42578125" style="186" customWidth="1"/>
    <col min="44" max="44" width="11.42578125" style="186"/>
    <col min="45" max="45" width="30.7109375" style="186" customWidth="1"/>
    <col min="46" max="46" width="50.85546875" style="186" customWidth="1"/>
    <col min="47" max="47" width="54.85546875" style="186" hidden="1" customWidth="1"/>
    <col min="48" max="72" width="40.7109375" style="186" hidden="1" customWidth="1"/>
    <col min="73" max="101" width="30.7109375" style="186" customWidth="1"/>
    <col min="102" max="16384" width="11.42578125" style="186"/>
  </cols>
  <sheetData>
    <row r="1" spans="1:61" ht="46.5" customHeight="1">
      <c r="A1" s="343" t="s">
        <v>144</v>
      </c>
      <c r="B1" s="218"/>
      <c r="C1" s="218"/>
      <c r="D1" s="326"/>
      <c r="E1" s="327"/>
      <c r="H1" s="328"/>
      <c r="I1" s="328"/>
      <c r="J1" s="328"/>
      <c r="K1" s="24"/>
      <c r="L1" s="24"/>
      <c r="M1" s="24"/>
      <c r="N1" s="24"/>
      <c r="O1" s="24"/>
      <c r="P1" s="24"/>
      <c r="Q1" s="24"/>
      <c r="R1" s="24"/>
      <c r="S1" s="24"/>
      <c r="T1" s="24"/>
      <c r="U1" s="24"/>
      <c r="V1" s="24"/>
      <c r="W1" s="24"/>
    </row>
    <row r="2" spans="1:61" ht="18.75" customHeight="1" thickBot="1">
      <c r="A2" s="329"/>
      <c r="B2" s="330"/>
      <c r="C2" s="331"/>
      <c r="D2" s="326"/>
      <c r="E2" s="326"/>
      <c r="F2" s="187"/>
      <c r="G2" s="187"/>
      <c r="H2" s="328"/>
      <c r="I2" s="328"/>
      <c r="J2" s="328"/>
      <c r="K2" s="24"/>
      <c r="L2" s="24"/>
      <c r="M2" s="24"/>
      <c r="N2" s="24"/>
      <c r="O2" s="24"/>
      <c r="P2" s="24"/>
      <c r="Q2" s="24"/>
      <c r="R2" s="24"/>
      <c r="S2" s="24"/>
      <c r="T2" s="24"/>
      <c r="U2" s="24"/>
      <c r="V2" s="24"/>
      <c r="W2" s="24"/>
    </row>
    <row r="3" spans="1:61" s="187" customFormat="1" ht="23.25" customHeight="1" thickBot="1">
      <c r="A3" s="456" t="s">
        <v>148</v>
      </c>
      <c r="B3" s="457"/>
      <c r="C3" s="507"/>
      <c r="H3" s="221"/>
      <c r="I3" s="221"/>
      <c r="J3" s="221"/>
      <c r="K3" s="81"/>
      <c r="L3" s="81"/>
      <c r="M3" s="81"/>
      <c r="N3" s="81"/>
      <c r="O3" s="81"/>
      <c r="P3" s="81"/>
      <c r="Q3" s="81"/>
      <c r="R3" s="81"/>
      <c r="S3" s="81"/>
      <c r="T3" s="81"/>
      <c r="U3" s="81"/>
      <c r="V3" s="81"/>
      <c r="W3" s="81"/>
      <c r="X3" s="82"/>
      <c r="Y3" s="82"/>
      <c r="Z3" s="82"/>
      <c r="AA3" s="82"/>
      <c r="AB3" s="82"/>
      <c r="AC3" s="82"/>
      <c r="AD3" s="82"/>
      <c r="AT3" s="82"/>
    </row>
    <row r="4" spans="1:61" s="187" customFormat="1" ht="33.75" customHeight="1" thickBot="1">
      <c r="A4" s="481" t="s">
        <v>23</v>
      </c>
      <c r="B4" s="456" t="s">
        <v>24</v>
      </c>
      <c r="C4" s="507"/>
      <c r="D4" s="220"/>
      <c r="E4" s="224"/>
      <c r="H4" s="221"/>
      <c r="I4" s="221"/>
      <c r="J4" s="221"/>
      <c r="K4" s="81"/>
      <c r="L4" s="81"/>
      <c r="M4" s="81"/>
      <c r="N4" s="81"/>
      <c r="O4" s="81"/>
      <c r="P4" s="81"/>
      <c r="Q4" s="81"/>
      <c r="R4" s="81"/>
      <c r="S4" s="81"/>
      <c r="T4" s="81"/>
      <c r="U4" s="81"/>
      <c r="V4" s="81"/>
      <c r="W4" s="81"/>
      <c r="X4" s="81"/>
      <c r="Y4" s="81"/>
      <c r="Z4" s="81"/>
      <c r="AA4" s="81"/>
      <c r="AB4" s="81"/>
      <c r="AC4" s="82"/>
      <c r="AD4" s="82"/>
      <c r="AE4" s="82"/>
      <c r="AF4" s="82"/>
      <c r="AG4" s="82"/>
      <c r="AH4" s="82"/>
      <c r="AI4" s="82"/>
      <c r="AT4" s="82"/>
    </row>
    <row r="5" spans="1:61" s="187" customFormat="1" ht="36" customHeight="1" thickBot="1">
      <c r="A5" s="550"/>
      <c r="B5" s="188" t="s">
        <v>27</v>
      </c>
      <c r="C5" s="189" t="s">
        <v>28</v>
      </c>
      <c r="D5" s="223"/>
      <c r="E5" s="221"/>
      <c r="F5" s="221"/>
      <c r="G5" s="221"/>
      <c r="H5" s="221"/>
      <c r="I5" s="221"/>
      <c r="J5" s="221"/>
      <c r="K5" s="81"/>
      <c r="L5" s="82"/>
      <c r="M5" s="221"/>
      <c r="N5" s="81"/>
      <c r="O5" s="82"/>
      <c r="P5" s="221"/>
      <c r="Q5" s="81"/>
      <c r="R5" s="82"/>
      <c r="S5" s="81"/>
      <c r="T5" s="82"/>
      <c r="U5" s="221"/>
      <c r="V5" s="81"/>
      <c r="W5" s="82"/>
      <c r="X5" s="81"/>
      <c r="Y5" s="82"/>
      <c r="Z5" s="221"/>
      <c r="AA5" s="81"/>
      <c r="AB5" s="82"/>
      <c r="AC5" s="81"/>
      <c r="AD5" s="82"/>
      <c r="AE5" s="221"/>
      <c r="AF5" s="81"/>
      <c r="AG5" s="82"/>
      <c r="AH5" s="81"/>
      <c r="AI5" s="82"/>
      <c r="AJ5" s="221"/>
      <c r="AK5" s="81"/>
      <c r="AL5" s="82"/>
      <c r="AM5" s="81"/>
      <c r="AN5" s="82"/>
      <c r="AO5" s="221"/>
      <c r="AP5" s="81"/>
      <c r="AQ5" s="82"/>
      <c r="AR5" s="81"/>
      <c r="AT5" s="82"/>
      <c r="AV5" s="225" t="s">
        <v>118</v>
      </c>
    </row>
    <row r="6" spans="1:61" s="187" customFormat="1" ht="36.75" customHeight="1" thickBot="1">
      <c r="A6" s="190" t="str">
        <f>IF(Identification!G17="","",Identification!G17)</f>
        <v/>
      </c>
      <c r="B6" s="190" t="str">
        <f>IF(Identification!G19="","",Identification!G19)</f>
        <v/>
      </c>
      <c r="C6" s="190" t="str">
        <f>IF(Identification!G20="","",Identification!G20)</f>
        <v/>
      </c>
      <c r="D6" s="223"/>
      <c r="E6" s="221"/>
      <c r="F6" s="221"/>
      <c r="G6" s="221"/>
      <c r="J6" s="221"/>
      <c r="K6" s="81"/>
      <c r="L6" s="81"/>
      <c r="M6" s="221"/>
      <c r="N6" s="81"/>
      <c r="O6" s="81"/>
      <c r="P6" s="221"/>
      <c r="Q6" s="81"/>
      <c r="R6" s="81"/>
      <c r="S6" s="81"/>
      <c r="T6" s="81"/>
      <c r="U6" s="221"/>
      <c r="V6" s="81"/>
      <c r="W6" s="81"/>
      <c r="X6" s="81"/>
      <c r="Y6" s="81"/>
      <c r="Z6" s="221"/>
      <c r="AA6" s="81"/>
      <c r="AB6" s="81"/>
      <c r="AC6" s="81"/>
      <c r="AD6" s="81"/>
      <c r="AE6" s="221"/>
      <c r="AF6" s="81"/>
      <c r="AG6" s="81"/>
      <c r="AH6" s="81"/>
      <c r="AI6" s="81"/>
      <c r="AJ6" s="221"/>
      <c r="AK6" s="81"/>
      <c r="AL6" s="81"/>
      <c r="AM6" s="81"/>
      <c r="AN6" s="81"/>
      <c r="AO6" s="221"/>
      <c r="AP6" s="81"/>
      <c r="AQ6" s="81"/>
      <c r="AR6" s="81"/>
      <c r="AV6" s="82"/>
    </row>
    <row r="7" spans="1:61" s="187" customFormat="1" ht="51" customHeight="1" thickBot="1">
      <c r="A7" s="226"/>
      <c r="B7" s="226"/>
      <c r="C7" s="226"/>
      <c r="D7" s="223"/>
      <c r="E7" s="221"/>
      <c r="F7" s="221"/>
      <c r="G7" s="221"/>
      <c r="J7" s="221"/>
      <c r="K7" s="81"/>
      <c r="L7" s="81"/>
      <c r="M7" s="221"/>
      <c r="N7" s="81"/>
      <c r="O7" s="81"/>
      <c r="P7" s="221"/>
      <c r="Q7" s="81"/>
      <c r="R7" s="81"/>
      <c r="S7" s="81"/>
      <c r="T7" s="81"/>
      <c r="U7" s="221"/>
      <c r="V7" s="81"/>
      <c r="W7" s="81"/>
      <c r="X7" s="81"/>
      <c r="Y7" s="81"/>
      <c r="Z7" s="221"/>
      <c r="AA7" s="81"/>
      <c r="AB7" s="81"/>
      <c r="AC7" s="81"/>
      <c r="AD7" s="81"/>
      <c r="AE7" s="221"/>
      <c r="AF7" s="81"/>
      <c r="AG7" s="81"/>
      <c r="AH7" s="81"/>
      <c r="AI7" s="81"/>
      <c r="AJ7" s="221"/>
      <c r="AK7" s="81"/>
      <c r="AL7" s="81"/>
      <c r="AM7" s="81"/>
      <c r="AN7" s="81"/>
      <c r="AO7" s="221"/>
      <c r="AP7" s="81"/>
      <c r="AQ7" s="81"/>
      <c r="AR7" s="81"/>
      <c r="AV7" s="109" t="s">
        <v>50</v>
      </c>
    </row>
    <row r="8" spans="1:61" s="187" customFormat="1" ht="29.25" customHeight="1" thickBot="1">
      <c r="A8" s="227" t="s">
        <v>199</v>
      </c>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9"/>
      <c r="AB8" s="84"/>
      <c r="AC8" s="81"/>
      <c r="AD8" s="81"/>
      <c r="AE8" s="221"/>
      <c r="AF8" s="81"/>
      <c r="AG8" s="81"/>
      <c r="AH8" s="81"/>
      <c r="AI8" s="81"/>
      <c r="AJ8" s="221"/>
      <c r="AK8" s="81"/>
      <c r="AL8" s="81"/>
      <c r="AM8" s="81"/>
      <c r="AN8" s="81"/>
      <c r="AO8" s="221"/>
      <c r="AP8" s="81"/>
      <c r="AQ8" s="81"/>
      <c r="AR8" s="81"/>
      <c r="AU8" s="82"/>
      <c r="AV8" s="109" t="s">
        <v>173</v>
      </c>
      <c r="AX8" s="230" t="s">
        <v>73</v>
      </c>
      <c r="AZ8" s="230" t="s">
        <v>117</v>
      </c>
      <c r="BB8" s="230" t="s">
        <v>119</v>
      </c>
      <c r="BC8" s="191"/>
      <c r="BD8" s="191"/>
      <c r="BE8" s="82"/>
      <c r="BF8" s="82"/>
      <c r="BG8" s="230" t="s">
        <v>94</v>
      </c>
    </row>
    <row r="9" spans="1:61" s="187" customFormat="1" ht="46.5" customHeight="1" thickBot="1">
      <c r="A9" s="495"/>
      <c r="B9" s="496"/>
      <c r="C9" s="497"/>
      <c r="D9" s="495" t="s">
        <v>72</v>
      </c>
      <c r="E9" s="496"/>
      <c r="F9" s="496"/>
      <c r="G9" s="497"/>
      <c r="H9" s="495" t="s">
        <v>192</v>
      </c>
      <c r="I9" s="496"/>
      <c r="J9" s="496"/>
      <c r="K9" s="496"/>
      <c r="L9" s="497"/>
      <c r="M9" s="495" t="s">
        <v>193</v>
      </c>
      <c r="N9" s="496"/>
      <c r="O9" s="496"/>
      <c r="P9" s="496"/>
      <c r="Q9" s="497"/>
      <c r="R9" s="495" t="s">
        <v>195</v>
      </c>
      <c r="S9" s="496"/>
      <c r="T9" s="496"/>
      <c r="U9" s="496"/>
      <c r="V9" s="497"/>
      <c r="W9" s="495" t="s">
        <v>196</v>
      </c>
      <c r="X9" s="496"/>
      <c r="Y9" s="496"/>
      <c r="Z9" s="496"/>
      <c r="AA9" s="497"/>
      <c r="AB9" s="221"/>
      <c r="AC9" s="84"/>
      <c r="AD9" s="84"/>
      <c r="AE9" s="84"/>
      <c r="AF9" s="84"/>
      <c r="AG9" s="84"/>
      <c r="AH9" s="84"/>
      <c r="AI9" s="81"/>
      <c r="AJ9" s="81"/>
      <c r="AK9" s="81"/>
      <c r="AL9" s="81"/>
      <c r="AM9" s="81"/>
      <c r="AN9" s="81"/>
      <c r="AO9" s="81"/>
      <c r="AP9" s="81"/>
      <c r="AQ9" s="81"/>
      <c r="AR9" s="81"/>
      <c r="AU9" s="81"/>
      <c r="AV9" s="109" t="s">
        <v>174</v>
      </c>
      <c r="AZ9" s="82"/>
      <c r="BB9" s="191"/>
      <c r="BC9" s="191"/>
      <c r="BD9" s="191"/>
      <c r="BE9" s="82"/>
      <c r="BF9" s="82"/>
    </row>
    <row r="10" spans="1:61" s="187" customFormat="1" ht="45.75" customHeight="1" thickBot="1">
      <c r="A10" s="231" t="s">
        <v>120</v>
      </c>
      <c r="B10" s="231" t="s">
        <v>69</v>
      </c>
      <c r="C10" s="232"/>
      <c r="D10" s="233" t="s">
        <v>70</v>
      </c>
      <c r="E10" s="233" t="s">
        <v>71</v>
      </c>
      <c r="F10" s="233" t="s">
        <v>25</v>
      </c>
      <c r="G10" s="234" t="s">
        <v>26</v>
      </c>
      <c r="H10" s="235" t="s">
        <v>97</v>
      </c>
      <c r="I10" s="233" t="s">
        <v>70</v>
      </c>
      <c r="J10" s="233" t="s">
        <v>71</v>
      </c>
      <c r="K10" s="236" t="s">
        <v>25</v>
      </c>
      <c r="L10" s="234" t="s">
        <v>26</v>
      </c>
      <c r="M10" s="235" t="s">
        <v>97</v>
      </c>
      <c r="N10" s="233" t="s">
        <v>70</v>
      </c>
      <c r="O10" s="233" t="s">
        <v>71</v>
      </c>
      <c r="P10" s="236" t="s">
        <v>25</v>
      </c>
      <c r="Q10" s="234" t="s">
        <v>26</v>
      </c>
      <c r="R10" s="235" t="s">
        <v>97</v>
      </c>
      <c r="S10" s="233" t="s">
        <v>70</v>
      </c>
      <c r="T10" s="233" t="s">
        <v>71</v>
      </c>
      <c r="U10" s="236" t="s">
        <v>25</v>
      </c>
      <c r="V10" s="234" t="s">
        <v>26</v>
      </c>
      <c r="W10" s="235" t="s">
        <v>97</v>
      </c>
      <c r="X10" s="233" t="s">
        <v>70</v>
      </c>
      <c r="Y10" s="233" t="s">
        <v>71</v>
      </c>
      <c r="Z10" s="236" t="s">
        <v>25</v>
      </c>
      <c r="AA10" s="234" t="s">
        <v>26</v>
      </c>
      <c r="AB10" s="221"/>
      <c r="AC10" s="84"/>
      <c r="AD10" s="81"/>
      <c r="AE10" s="81"/>
      <c r="AF10" s="81"/>
      <c r="AG10" s="81"/>
      <c r="AH10" s="81"/>
      <c r="AI10" s="81"/>
      <c r="AJ10" s="81"/>
      <c r="AK10" s="81"/>
      <c r="AL10" s="81"/>
      <c r="AM10" s="81"/>
      <c r="AN10" s="81"/>
      <c r="AO10" s="81"/>
      <c r="AP10" s="81"/>
      <c r="AQ10" s="82"/>
      <c r="AR10" s="82"/>
      <c r="AU10" s="82"/>
      <c r="AV10" s="109" t="s">
        <v>176</v>
      </c>
      <c r="AX10" s="194" t="s">
        <v>50</v>
      </c>
      <c r="AZ10" s="109" t="s">
        <v>50</v>
      </c>
      <c r="BB10" s="237" t="s">
        <v>50</v>
      </c>
      <c r="BC10" s="237"/>
      <c r="BD10" s="237"/>
      <c r="BE10" s="194"/>
      <c r="BF10" s="194"/>
      <c r="BG10" s="194" t="s">
        <v>95</v>
      </c>
      <c r="BH10" s="194"/>
    </row>
    <row r="11" spans="1:61" s="187" customFormat="1" ht="37.5" customHeight="1">
      <c r="A11" s="530"/>
      <c r="B11" s="520"/>
      <c r="C11" s="238"/>
      <c r="D11" s="461"/>
      <c r="E11" s="461"/>
      <c r="F11" s="463" t="str">
        <f t="shared" ref="F11:F30" si="0">IF(D11="","", IF(D11="Aucune anomalie observée","Conforme","Non conforme"))</f>
        <v/>
      </c>
      <c r="G11" s="465"/>
      <c r="H11" s="239" t="s">
        <v>76</v>
      </c>
      <c r="I11" s="183"/>
      <c r="J11" s="87"/>
      <c r="K11" s="240" t="str">
        <f t="shared" ref="K11:K30" si="1">IF(I11="","", IF(I11="Aucune anomalie observée","Conforme","Non conforme"))</f>
        <v/>
      </c>
      <c r="L11" s="86"/>
      <c r="M11" s="239" t="s">
        <v>76</v>
      </c>
      <c r="N11" s="87"/>
      <c r="O11" s="87"/>
      <c r="P11" s="241" t="str">
        <f t="shared" ref="P11:P30" si="2">IF(N11="","", IF(N11="Aucune anomalie observée","Conforme","Non conforme"))</f>
        <v/>
      </c>
      <c r="Q11" s="86"/>
      <c r="R11" s="239" t="s">
        <v>76</v>
      </c>
      <c r="S11" s="87"/>
      <c r="T11" s="87"/>
      <c r="U11" s="240" t="str">
        <f>IF(S11="","", IF(S11="Aucune anomalie observée","Conforme","Non conforme"))</f>
        <v/>
      </c>
      <c r="V11" s="86"/>
      <c r="W11" s="239" t="s">
        <v>76</v>
      </c>
      <c r="X11" s="87"/>
      <c r="Y11" s="87"/>
      <c r="Z11" s="240" t="str">
        <f>IF(X11="","", IF(X11="Aucune anomalie observée","Conforme","Non conforme"))</f>
        <v/>
      </c>
      <c r="AA11" s="86"/>
      <c r="AB11" s="221"/>
      <c r="AC11" s="84"/>
      <c r="AD11" s="81"/>
      <c r="AE11" s="81"/>
      <c r="AF11" s="81"/>
      <c r="AG11" s="81"/>
      <c r="AH11" s="81"/>
      <c r="AI11" s="81"/>
      <c r="AJ11" s="81"/>
      <c r="AK11" s="81"/>
      <c r="AL11" s="81"/>
      <c r="AM11" s="81"/>
      <c r="AN11" s="81"/>
      <c r="AO11" s="81"/>
      <c r="AP11" s="81"/>
      <c r="AQ11" s="82"/>
      <c r="AR11" s="82"/>
      <c r="AU11" s="82"/>
      <c r="AV11" s="109" t="s">
        <v>177</v>
      </c>
      <c r="AX11" s="237" t="s">
        <v>53</v>
      </c>
      <c r="AZ11" s="237" t="s">
        <v>121</v>
      </c>
      <c r="BB11" s="237" t="s">
        <v>122</v>
      </c>
      <c r="BC11" s="237"/>
      <c r="BD11" s="237"/>
      <c r="BE11" s="109"/>
      <c r="BF11" s="109"/>
      <c r="BG11" s="194" t="s">
        <v>96</v>
      </c>
      <c r="BH11" s="194"/>
    </row>
    <row r="12" spans="1:61" s="187" customFormat="1" ht="33.75" customHeight="1" thickBot="1">
      <c r="A12" s="466"/>
      <c r="B12" s="466"/>
      <c r="C12" s="242"/>
      <c r="D12" s="462"/>
      <c r="E12" s="462"/>
      <c r="F12" s="464"/>
      <c r="G12" s="466"/>
      <c r="H12" s="243" t="s">
        <v>57</v>
      </c>
      <c r="I12" s="150"/>
      <c r="J12" s="89"/>
      <c r="K12" s="244" t="str">
        <f t="shared" si="1"/>
        <v/>
      </c>
      <c r="L12" s="90"/>
      <c r="M12" s="243" t="s">
        <v>57</v>
      </c>
      <c r="N12" s="150"/>
      <c r="O12" s="89"/>
      <c r="P12" s="296" t="str">
        <f t="shared" si="2"/>
        <v/>
      </c>
      <c r="Q12" s="90"/>
      <c r="R12" s="243" t="s">
        <v>57</v>
      </c>
      <c r="S12" s="150"/>
      <c r="T12" s="89"/>
      <c r="U12" s="244" t="str">
        <f t="shared" ref="U12:U20" si="3">IF(S12="","", IF(S12="Aucune anomalie observée","Conforme","Non conforme"))</f>
        <v/>
      </c>
      <c r="V12" s="90"/>
      <c r="W12" s="243" t="s">
        <v>57</v>
      </c>
      <c r="X12" s="150"/>
      <c r="Y12" s="89"/>
      <c r="Z12" s="244" t="str">
        <f t="shared" ref="Z12:Z20" si="4">IF(X12="","", IF(X12="Aucune anomalie observée","Conforme","Non conforme"))</f>
        <v/>
      </c>
      <c r="AA12" s="90"/>
      <c r="AB12" s="221"/>
      <c r="AC12" s="84"/>
      <c r="AD12" s="81"/>
      <c r="AE12" s="81"/>
      <c r="AF12" s="81"/>
      <c r="AG12" s="81"/>
      <c r="AH12" s="81"/>
      <c r="AI12" s="81"/>
      <c r="AJ12" s="81"/>
      <c r="AK12" s="81"/>
      <c r="AL12" s="81"/>
      <c r="AM12" s="81"/>
      <c r="AN12" s="81"/>
      <c r="AO12" s="81"/>
      <c r="AP12" s="81"/>
      <c r="AQ12" s="82"/>
      <c r="AR12" s="82"/>
      <c r="AS12" s="82"/>
      <c r="AV12" s="109" t="s">
        <v>51</v>
      </c>
      <c r="AX12" s="109" t="s">
        <v>51</v>
      </c>
      <c r="AZ12" s="109" t="s">
        <v>127</v>
      </c>
      <c r="BB12" s="237" t="s">
        <v>175</v>
      </c>
      <c r="BC12" s="237"/>
      <c r="BD12" s="237"/>
      <c r="BE12" s="109"/>
      <c r="BF12" s="109"/>
      <c r="BG12" s="194"/>
      <c r="BH12" s="194"/>
      <c r="BI12" s="194"/>
    </row>
    <row r="13" spans="1:61" s="187" customFormat="1" ht="30" customHeight="1">
      <c r="A13" s="530"/>
      <c r="B13" s="520"/>
      <c r="C13" s="238"/>
      <c r="D13" s="461"/>
      <c r="E13" s="461"/>
      <c r="F13" s="463" t="str">
        <f t="shared" si="0"/>
        <v/>
      </c>
      <c r="G13" s="465"/>
      <c r="H13" s="239" t="s">
        <v>76</v>
      </c>
      <c r="I13" s="87"/>
      <c r="J13" s="87"/>
      <c r="K13" s="240" t="str">
        <f t="shared" si="1"/>
        <v/>
      </c>
      <c r="L13" s="86"/>
      <c r="M13" s="239" t="s">
        <v>76</v>
      </c>
      <c r="N13" s="87"/>
      <c r="O13" s="87"/>
      <c r="P13" s="241" t="str">
        <f t="shared" si="2"/>
        <v/>
      </c>
      <c r="Q13" s="86"/>
      <c r="R13" s="239" t="s">
        <v>76</v>
      </c>
      <c r="S13" s="87"/>
      <c r="T13" s="87"/>
      <c r="U13" s="240" t="str">
        <f t="shared" si="3"/>
        <v/>
      </c>
      <c r="V13" s="86"/>
      <c r="W13" s="239" t="s">
        <v>76</v>
      </c>
      <c r="X13" s="87"/>
      <c r="Y13" s="87"/>
      <c r="Z13" s="240" t="str">
        <f t="shared" si="4"/>
        <v/>
      </c>
      <c r="AA13" s="86"/>
      <c r="AB13" s="221"/>
      <c r="AC13" s="84"/>
      <c r="AD13" s="81"/>
      <c r="AE13" s="81"/>
      <c r="AF13" s="81"/>
      <c r="AG13" s="81"/>
      <c r="AH13" s="81"/>
      <c r="AI13" s="81"/>
      <c r="AJ13" s="81"/>
      <c r="AK13" s="81"/>
      <c r="AL13" s="81"/>
      <c r="AM13" s="81"/>
      <c r="AN13" s="81"/>
      <c r="AO13" s="81"/>
      <c r="AP13" s="81"/>
      <c r="AQ13" s="82"/>
      <c r="AR13" s="82"/>
      <c r="AS13" s="82"/>
      <c r="AZ13" s="109" t="s">
        <v>51</v>
      </c>
      <c r="BB13" s="237" t="s">
        <v>51</v>
      </c>
    </row>
    <row r="14" spans="1:61" s="187" customFormat="1" ht="30" customHeight="1" thickBot="1">
      <c r="A14" s="466"/>
      <c r="B14" s="466"/>
      <c r="C14" s="242"/>
      <c r="D14" s="462"/>
      <c r="E14" s="462"/>
      <c r="F14" s="464" t="str">
        <f t="shared" si="0"/>
        <v/>
      </c>
      <c r="G14" s="466"/>
      <c r="H14" s="243" t="s">
        <v>57</v>
      </c>
      <c r="I14" s="150"/>
      <c r="J14" s="89"/>
      <c r="K14" s="245" t="str">
        <f t="shared" si="1"/>
        <v/>
      </c>
      <c r="L14" s="90"/>
      <c r="M14" s="243" t="s">
        <v>57</v>
      </c>
      <c r="N14" s="150"/>
      <c r="O14" s="89"/>
      <c r="P14" s="296" t="str">
        <f t="shared" si="2"/>
        <v/>
      </c>
      <c r="Q14" s="90"/>
      <c r="R14" s="243" t="s">
        <v>57</v>
      </c>
      <c r="S14" s="150"/>
      <c r="T14" s="89"/>
      <c r="U14" s="245" t="str">
        <f t="shared" si="3"/>
        <v/>
      </c>
      <c r="V14" s="90"/>
      <c r="W14" s="243" t="s">
        <v>57</v>
      </c>
      <c r="X14" s="150"/>
      <c r="Y14" s="89"/>
      <c r="Z14" s="245" t="str">
        <f t="shared" si="4"/>
        <v/>
      </c>
      <c r="AA14" s="90"/>
      <c r="AB14" s="221"/>
      <c r="AC14" s="84"/>
      <c r="AD14" s="81"/>
      <c r="AE14" s="81"/>
      <c r="AF14" s="81"/>
      <c r="AG14" s="81"/>
      <c r="AH14" s="81"/>
      <c r="AI14" s="81"/>
      <c r="AJ14" s="81"/>
      <c r="AK14" s="81"/>
      <c r="AL14" s="81"/>
      <c r="AM14" s="81"/>
      <c r="AN14" s="81"/>
      <c r="AO14" s="81"/>
      <c r="AP14" s="81"/>
      <c r="AQ14" s="82"/>
      <c r="AR14" s="82"/>
      <c r="AS14" s="82"/>
    </row>
    <row r="15" spans="1:61" s="187" customFormat="1" ht="30" customHeight="1">
      <c r="A15" s="530"/>
      <c r="B15" s="520"/>
      <c r="C15" s="238"/>
      <c r="D15" s="461"/>
      <c r="E15" s="461"/>
      <c r="F15" s="463" t="str">
        <f t="shared" si="0"/>
        <v/>
      </c>
      <c r="G15" s="465"/>
      <c r="H15" s="239" t="s">
        <v>76</v>
      </c>
      <c r="I15" s="87"/>
      <c r="J15" s="87"/>
      <c r="K15" s="240" t="str">
        <f t="shared" si="1"/>
        <v/>
      </c>
      <c r="L15" s="86"/>
      <c r="M15" s="239" t="s">
        <v>76</v>
      </c>
      <c r="N15" s="87"/>
      <c r="O15" s="87"/>
      <c r="P15" s="241" t="str">
        <f t="shared" si="2"/>
        <v/>
      </c>
      <c r="Q15" s="86"/>
      <c r="R15" s="239" t="s">
        <v>76</v>
      </c>
      <c r="S15" s="87"/>
      <c r="T15" s="87"/>
      <c r="U15" s="240" t="str">
        <f t="shared" si="3"/>
        <v/>
      </c>
      <c r="V15" s="86"/>
      <c r="W15" s="239" t="s">
        <v>76</v>
      </c>
      <c r="X15" s="87"/>
      <c r="Y15" s="87"/>
      <c r="Z15" s="240" t="str">
        <f t="shared" si="4"/>
        <v/>
      </c>
      <c r="AA15" s="86"/>
      <c r="AB15" s="221"/>
      <c r="AC15" s="84"/>
      <c r="AD15" s="81"/>
      <c r="AE15" s="81"/>
      <c r="AF15" s="81"/>
      <c r="AG15" s="81"/>
      <c r="AH15" s="81"/>
      <c r="AI15" s="81"/>
      <c r="AJ15" s="81"/>
      <c r="AK15" s="81"/>
      <c r="AL15" s="81"/>
      <c r="AM15" s="81"/>
      <c r="AN15" s="81"/>
      <c r="AO15" s="81"/>
      <c r="AP15" s="81"/>
      <c r="AQ15" s="82"/>
      <c r="AR15" s="82"/>
      <c r="AS15" s="82"/>
      <c r="AV15" s="82"/>
      <c r="AW15" s="82"/>
      <c r="AX15" s="82"/>
      <c r="AY15" s="82"/>
      <c r="AZ15" s="82"/>
      <c r="BA15" s="82"/>
      <c r="BB15" s="82"/>
      <c r="BC15" s="82"/>
      <c r="BD15" s="82"/>
    </row>
    <row r="16" spans="1:61" s="187" customFormat="1" ht="30" customHeight="1" thickBot="1">
      <c r="A16" s="466"/>
      <c r="B16" s="466"/>
      <c r="C16" s="242"/>
      <c r="D16" s="462"/>
      <c r="E16" s="462"/>
      <c r="F16" s="464" t="str">
        <f t="shared" si="0"/>
        <v/>
      </c>
      <c r="G16" s="466"/>
      <c r="H16" s="243" t="s">
        <v>57</v>
      </c>
      <c r="I16" s="150"/>
      <c r="J16" s="89"/>
      <c r="K16" s="245" t="str">
        <f t="shared" si="1"/>
        <v/>
      </c>
      <c r="L16" s="90"/>
      <c r="M16" s="243" t="s">
        <v>57</v>
      </c>
      <c r="N16" s="150"/>
      <c r="O16" s="89"/>
      <c r="P16" s="296" t="str">
        <f t="shared" si="2"/>
        <v/>
      </c>
      <c r="Q16" s="90"/>
      <c r="R16" s="243" t="s">
        <v>57</v>
      </c>
      <c r="S16" s="150"/>
      <c r="T16" s="89"/>
      <c r="U16" s="245" t="str">
        <f t="shared" si="3"/>
        <v/>
      </c>
      <c r="V16" s="90"/>
      <c r="W16" s="243" t="s">
        <v>57</v>
      </c>
      <c r="X16" s="150"/>
      <c r="Y16" s="89"/>
      <c r="Z16" s="245" t="str">
        <f t="shared" si="4"/>
        <v/>
      </c>
      <c r="AA16" s="90"/>
      <c r="AB16" s="221"/>
      <c r="AC16" s="84"/>
      <c r="AD16" s="81"/>
      <c r="AE16" s="81"/>
      <c r="AF16" s="81"/>
      <c r="AG16" s="81"/>
      <c r="AH16" s="81"/>
      <c r="AI16" s="81"/>
      <c r="AJ16" s="81"/>
      <c r="AK16" s="81"/>
      <c r="AL16" s="81"/>
      <c r="AM16" s="81"/>
      <c r="AN16" s="81"/>
      <c r="AO16" s="81"/>
      <c r="AP16" s="81"/>
      <c r="AQ16" s="82"/>
      <c r="AR16" s="82"/>
      <c r="AS16" s="82"/>
      <c r="AV16" s="246" t="s">
        <v>189</v>
      </c>
      <c r="AW16" s="149">
        <f>IF('Station de lecture 1'!$AW$16="","", 'Station de lecture 1'!$AW$16)</f>
        <v>0.2</v>
      </c>
      <c r="AX16" s="246" t="s">
        <v>190</v>
      </c>
      <c r="AY16" s="149">
        <f>IF('Station de lecture 1'!$AY$16="","", 'Station de lecture 1'!$AY$16)</f>
        <v>0.1</v>
      </c>
    </row>
    <row r="17" spans="1:71" s="187" customFormat="1" ht="30" customHeight="1" thickBot="1">
      <c r="A17" s="530"/>
      <c r="B17" s="520"/>
      <c r="C17" s="238"/>
      <c r="D17" s="461"/>
      <c r="E17" s="461"/>
      <c r="F17" s="463" t="str">
        <f t="shared" si="0"/>
        <v/>
      </c>
      <c r="G17" s="465"/>
      <c r="H17" s="239" t="s">
        <v>76</v>
      </c>
      <c r="I17" s="87"/>
      <c r="J17" s="87"/>
      <c r="K17" s="240" t="str">
        <f t="shared" si="1"/>
        <v/>
      </c>
      <c r="L17" s="86"/>
      <c r="M17" s="239" t="s">
        <v>76</v>
      </c>
      <c r="N17" s="87"/>
      <c r="O17" s="87"/>
      <c r="P17" s="241" t="str">
        <f t="shared" si="2"/>
        <v/>
      </c>
      <c r="Q17" s="86"/>
      <c r="R17" s="239" t="s">
        <v>76</v>
      </c>
      <c r="S17" s="87"/>
      <c r="T17" s="87"/>
      <c r="U17" s="240" t="str">
        <f t="shared" si="3"/>
        <v/>
      </c>
      <c r="V17" s="86"/>
      <c r="W17" s="239" t="s">
        <v>76</v>
      </c>
      <c r="X17" s="87"/>
      <c r="Y17" s="87"/>
      <c r="Z17" s="240" t="str">
        <f t="shared" si="4"/>
        <v/>
      </c>
      <c r="AA17" s="86"/>
      <c r="AB17" s="221"/>
      <c r="AC17" s="84"/>
      <c r="AD17" s="81"/>
      <c r="AE17" s="81"/>
      <c r="AF17" s="81"/>
      <c r="AG17" s="81"/>
      <c r="AH17" s="81"/>
      <c r="AI17" s="81"/>
      <c r="AJ17" s="81"/>
      <c r="AK17" s="81"/>
      <c r="AL17" s="81"/>
      <c r="AM17" s="81"/>
      <c r="AN17" s="81"/>
      <c r="AO17" s="81"/>
      <c r="AP17" s="81"/>
      <c r="AQ17" s="82"/>
      <c r="AR17" s="82"/>
      <c r="AS17" s="82"/>
    </row>
    <row r="18" spans="1:71" s="187" customFormat="1" ht="30" customHeight="1" thickBot="1">
      <c r="A18" s="466"/>
      <c r="B18" s="466"/>
      <c r="C18" s="242"/>
      <c r="D18" s="462"/>
      <c r="E18" s="462"/>
      <c r="F18" s="464" t="str">
        <f t="shared" si="0"/>
        <v/>
      </c>
      <c r="G18" s="466"/>
      <c r="H18" s="243" t="s">
        <v>57</v>
      </c>
      <c r="I18" s="150"/>
      <c r="J18" s="89"/>
      <c r="K18" s="245" t="str">
        <f t="shared" si="1"/>
        <v/>
      </c>
      <c r="L18" s="90"/>
      <c r="M18" s="243" t="s">
        <v>57</v>
      </c>
      <c r="N18" s="150"/>
      <c r="O18" s="89"/>
      <c r="P18" s="296" t="str">
        <f t="shared" si="2"/>
        <v/>
      </c>
      <c r="Q18" s="90"/>
      <c r="R18" s="243" t="s">
        <v>57</v>
      </c>
      <c r="S18" s="150"/>
      <c r="T18" s="89"/>
      <c r="U18" s="245" t="str">
        <f t="shared" si="3"/>
        <v/>
      </c>
      <c r="V18" s="90"/>
      <c r="W18" s="243" t="s">
        <v>57</v>
      </c>
      <c r="X18" s="150"/>
      <c r="Y18" s="89"/>
      <c r="Z18" s="245" t="str">
        <f t="shared" si="4"/>
        <v/>
      </c>
      <c r="AA18" s="90"/>
      <c r="AB18" s="221"/>
      <c r="AC18" s="84"/>
      <c r="AD18" s="81"/>
      <c r="AE18" s="81"/>
      <c r="AF18" s="81"/>
      <c r="AG18" s="81"/>
      <c r="AH18" s="81"/>
      <c r="AI18" s="81"/>
      <c r="AJ18" s="81"/>
      <c r="AK18" s="81"/>
      <c r="AL18" s="81"/>
      <c r="AM18" s="81"/>
      <c r="AN18" s="81"/>
      <c r="AO18" s="81"/>
      <c r="AP18" s="81"/>
      <c r="AQ18" s="82"/>
      <c r="AR18" s="82"/>
      <c r="AS18" s="82"/>
      <c r="AV18" s="478" t="str">
        <f>IF(B11="","",B11)</f>
        <v/>
      </c>
      <c r="AW18" s="481" t="s">
        <v>85</v>
      </c>
      <c r="AX18" s="475" t="s">
        <v>27</v>
      </c>
      <c r="AY18" s="110" t="s">
        <v>88</v>
      </c>
      <c r="AZ18" s="111" t="str">
        <f>IF($E$62="","",(71.498068+94.593053*LOG(AZ24,10)+41.912053*POWER(LOG(AZ24,10),2)+9.8247004*POWER(LOG(AZ24,10),3)+0.28175407*POWER(LOG(AZ24,10),4)-1.1878455*POWER(LOG(AZ24,10),5)-0.18014349*POWER(LOG(AZ24,10),6)+0.14710899*POWER(LOG(AZ24,10),7)-0.017046845*POWER(LOG(AZ24,10),8)))</f>
        <v/>
      </c>
      <c r="BA18" s="112" t="str">
        <f t="shared" ref="BA18:BQ18" si="5">IF($E$62="","",(71.498068+94.593053*LOG(F62,10)+41.912053*POWER(LOG(F62,10),2)+9.8247004*POWER(LOG(F62,10),3)+0.28175407*POWER(LOG(F62,10),4)-1.1878455*POWER(LOG(F62,10),5)-0.18014349*POWER(LOG(F62,10),6)+0.14710899*POWER(LOG(F62,10),7)-0.017046845*POWER(LOG(F62,10),8)))</f>
        <v/>
      </c>
      <c r="BB18" s="112" t="str">
        <f t="shared" si="5"/>
        <v/>
      </c>
      <c r="BC18" s="112" t="str">
        <f t="shared" si="5"/>
        <v/>
      </c>
      <c r="BD18" s="112" t="str">
        <f t="shared" si="5"/>
        <v/>
      </c>
      <c r="BE18" s="112" t="str">
        <f t="shared" si="5"/>
        <v/>
      </c>
      <c r="BF18" s="113" t="str">
        <f t="shared" si="5"/>
        <v/>
      </c>
      <c r="BG18" s="112" t="str">
        <f t="shared" si="5"/>
        <v/>
      </c>
      <c r="BH18" s="112" t="str">
        <f t="shared" si="5"/>
        <v/>
      </c>
      <c r="BI18" s="112" t="str">
        <f t="shared" si="5"/>
        <v/>
      </c>
      <c r="BJ18" s="112" t="str">
        <f t="shared" si="5"/>
        <v/>
      </c>
      <c r="BK18" s="112" t="str">
        <f t="shared" si="5"/>
        <v/>
      </c>
      <c r="BL18" s="112" t="str">
        <f t="shared" si="5"/>
        <v/>
      </c>
      <c r="BM18" s="112" t="str">
        <f t="shared" si="5"/>
        <v/>
      </c>
      <c r="BN18" s="112" t="str">
        <f t="shared" si="5"/>
        <v/>
      </c>
      <c r="BO18" s="112" t="str">
        <f t="shared" si="5"/>
        <v/>
      </c>
      <c r="BP18" s="112" t="str">
        <f t="shared" si="5"/>
        <v/>
      </c>
      <c r="BQ18" s="114" t="str">
        <f t="shared" si="5"/>
        <v/>
      </c>
    </row>
    <row r="19" spans="1:71" s="187" customFormat="1" ht="30" customHeight="1">
      <c r="A19" s="530"/>
      <c r="B19" s="520"/>
      <c r="C19" s="238"/>
      <c r="D19" s="461"/>
      <c r="E19" s="461"/>
      <c r="F19" s="463" t="str">
        <f t="shared" si="0"/>
        <v/>
      </c>
      <c r="G19" s="465"/>
      <c r="H19" s="239" t="s">
        <v>76</v>
      </c>
      <c r="I19" s="87"/>
      <c r="J19" s="87"/>
      <c r="K19" s="240" t="str">
        <f t="shared" si="1"/>
        <v/>
      </c>
      <c r="L19" s="86"/>
      <c r="M19" s="239" t="s">
        <v>76</v>
      </c>
      <c r="N19" s="87"/>
      <c r="O19" s="87"/>
      <c r="P19" s="241" t="str">
        <f t="shared" si="2"/>
        <v/>
      </c>
      <c r="Q19" s="86"/>
      <c r="R19" s="239" t="s">
        <v>76</v>
      </c>
      <c r="S19" s="87"/>
      <c r="T19" s="87"/>
      <c r="U19" s="240" t="str">
        <f t="shared" si="3"/>
        <v/>
      </c>
      <c r="V19" s="86"/>
      <c r="W19" s="239" t="s">
        <v>76</v>
      </c>
      <c r="X19" s="87"/>
      <c r="Y19" s="87"/>
      <c r="Z19" s="240" t="str">
        <f t="shared" si="4"/>
        <v/>
      </c>
      <c r="AA19" s="86"/>
      <c r="AB19" s="221"/>
      <c r="AC19" s="84"/>
      <c r="AD19" s="81"/>
      <c r="AE19" s="81"/>
      <c r="AF19" s="81"/>
      <c r="AG19" s="81"/>
      <c r="AH19" s="81"/>
      <c r="AI19" s="81"/>
      <c r="AJ19" s="81"/>
      <c r="AK19" s="81"/>
      <c r="AL19" s="81"/>
      <c r="AM19" s="81"/>
      <c r="AN19" s="81"/>
      <c r="AO19" s="81"/>
      <c r="AP19" s="81"/>
      <c r="AQ19" s="82"/>
      <c r="AR19" s="82"/>
      <c r="AS19" s="82"/>
      <c r="AV19" s="479"/>
      <c r="AW19" s="482"/>
      <c r="AX19" s="476"/>
      <c r="AY19" s="115" t="s">
        <v>35</v>
      </c>
      <c r="AZ19" s="116"/>
      <c r="BA19" s="117" t="str">
        <f t="shared" ref="BA19:BQ19" si="6">IF($E$62="","",((F62-E62)/(0.5*(F62+E62))))</f>
        <v/>
      </c>
      <c r="BB19" s="117" t="str">
        <f t="shared" si="6"/>
        <v/>
      </c>
      <c r="BC19" s="117" t="str">
        <f t="shared" si="6"/>
        <v/>
      </c>
      <c r="BD19" s="117" t="str">
        <f t="shared" si="6"/>
        <v/>
      </c>
      <c r="BE19" s="117" t="str">
        <f t="shared" si="6"/>
        <v/>
      </c>
      <c r="BF19" s="117" t="str">
        <f t="shared" si="6"/>
        <v/>
      </c>
      <c r="BG19" s="117" t="str">
        <f t="shared" si="6"/>
        <v/>
      </c>
      <c r="BH19" s="117" t="str">
        <f t="shared" si="6"/>
        <v/>
      </c>
      <c r="BI19" s="117" t="str">
        <f t="shared" si="6"/>
        <v/>
      </c>
      <c r="BJ19" s="117" t="str">
        <f t="shared" si="6"/>
        <v/>
      </c>
      <c r="BK19" s="117" t="str">
        <f t="shared" si="6"/>
        <v/>
      </c>
      <c r="BL19" s="117" t="str">
        <f t="shared" si="6"/>
        <v/>
      </c>
      <c r="BM19" s="117" t="str">
        <f t="shared" si="6"/>
        <v/>
      </c>
      <c r="BN19" s="117" t="str">
        <f t="shared" si="6"/>
        <v/>
      </c>
      <c r="BO19" s="117" t="str">
        <f t="shared" si="6"/>
        <v/>
      </c>
      <c r="BP19" s="117" t="str">
        <f t="shared" si="6"/>
        <v/>
      </c>
      <c r="BQ19" s="118" t="str">
        <f t="shared" si="6"/>
        <v/>
      </c>
    </row>
    <row r="20" spans="1:71" s="187" customFormat="1" ht="30" customHeight="1" thickBot="1">
      <c r="A20" s="466"/>
      <c r="B20" s="466"/>
      <c r="C20" s="242"/>
      <c r="D20" s="462"/>
      <c r="E20" s="462"/>
      <c r="F20" s="464" t="str">
        <f t="shared" si="0"/>
        <v/>
      </c>
      <c r="G20" s="466"/>
      <c r="H20" s="243" t="s">
        <v>57</v>
      </c>
      <c r="I20" s="150"/>
      <c r="J20" s="89"/>
      <c r="K20" s="245" t="str">
        <f t="shared" si="1"/>
        <v/>
      </c>
      <c r="L20" s="90"/>
      <c r="M20" s="243" t="s">
        <v>57</v>
      </c>
      <c r="N20" s="150"/>
      <c r="O20" s="89"/>
      <c r="P20" s="296" t="str">
        <f t="shared" si="2"/>
        <v/>
      </c>
      <c r="Q20" s="90"/>
      <c r="R20" s="243" t="s">
        <v>57</v>
      </c>
      <c r="S20" s="150"/>
      <c r="T20" s="89"/>
      <c r="U20" s="245" t="str">
        <f t="shared" si="3"/>
        <v/>
      </c>
      <c r="V20" s="90"/>
      <c r="W20" s="243" t="s">
        <v>57</v>
      </c>
      <c r="X20" s="150"/>
      <c r="Y20" s="89"/>
      <c r="Z20" s="245" t="str">
        <f t="shared" si="4"/>
        <v/>
      </c>
      <c r="AA20" s="90"/>
      <c r="AB20" s="221"/>
      <c r="AC20" s="84"/>
      <c r="AD20" s="81"/>
      <c r="AE20" s="81"/>
      <c r="AF20" s="81"/>
      <c r="AG20" s="81"/>
      <c r="AH20" s="81"/>
      <c r="AI20" s="81"/>
      <c r="AJ20" s="81"/>
      <c r="AK20" s="81"/>
      <c r="AL20" s="81"/>
      <c r="AM20" s="81"/>
      <c r="AN20" s="81"/>
      <c r="AO20" s="81"/>
      <c r="AP20" s="81"/>
      <c r="AQ20" s="82"/>
      <c r="AR20" s="82"/>
      <c r="AS20" s="82"/>
      <c r="AV20" s="479"/>
      <c r="AW20" s="482"/>
      <c r="AX20" s="477"/>
      <c r="AY20" s="119" t="s">
        <v>36</v>
      </c>
      <c r="AZ20" s="247"/>
      <c r="BA20" s="120" t="str">
        <f t="shared" ref="BA20:BQ20" si="7">IF(BA$26="","",(ABS(BA$26-BA19)/BA$26)*100)</f>
        <v/>
      </c>
      <c r="BB20" s="120" t="str">
        <f t="shared" si="7"/>
        <v/>
      </c>
      <c r="BC20" s="120" t="str">
        <f t="shared" si="7"/>
        <v/>
      </c>
      <c r="BD20" s="120" t="str">
        <f t="shared" si="7"/>
        <v/>
      </c>
      <c r="BE20" s="120" t="str">
        <f t="shared" si="7"/>
        <v/>
      </c>
      <c r="BF20" s="120" t="str">
        <f t="shared" si="7"/>
        <v/>
      </c>
      <c r="BG20" s="120" t="str">
        <f t="shared" si="7"/>
        <v/>
      </c>
      <c r="BH20" s="120" t="str">
        <f t="shared" si="7"/>
        <v/>
      </c>
      <c r="BI20" s="120" t="str">
        <f t="shared" si="7"/>
        <v/>
      </c>
      <c r="BJ20" s="120" t="str">
        <f t="shared" si="7"/>
        <v/>
      </c>
      <c r="BK20" s="120" t="str">
        <f t="shared" si="7"/>
        <v/>
      </c>
      <c r="BL20" s="120" t="str">
        <f t="shared" si="7"/>
        <v/>
      </c>
      <c r="BM20" s="120" t="str">
        <f t="shared" si="7"/>
        <v/>
      </c>
      <c r="BN20" s="120" t="str">
        <f t="shared" si="7"/>
        <v/>
      </c>
      <c r="BO20" s="120" t="str">
        <f t="shared" si="7"/>
        <v/>
      </c>
      <c r="BP20" s="120" t="str">
        <f t="shared" si="7"/>
        <v/>
      </c>
      <c r="BQ20" s="121" t="str">
        <f t="shared" si="7"/>
        <v/>
      </c>
    </row>
    <row r="21" spans="1:71" s="187" customFormat="1" ht="30" customHeight="1">
      <c r="A21" s="530"/>
      <c r="B21" s="520"/>
      <c r="C21" s="238"/>
      <c r="D21" s="461"/>
      <c r="E21" s="461"/>
      <c r="F21" s="463" t="str">
        <f t="shared" si="0"/>
        <v/>
      </c>
      <c r="G21" s="465"/>
      <c r="H21" s="239" t="s">
        <v>76</v>
      </c>
      <c r="I21" s="183"/>
      <c r="J21" s="87"/>
      <c r="K21" s="240" t="str">
        <f t="shared" si="1"/>
        <v/>
      </c>
      <c r="L21" s="86"/>
      <c r="M21" s="239" t="s">
        <v>76</v>
      </c>
      <c r="N21" s="87"/>
      <c r="O21" s="87"/>
      <c r="P21" s="241" t="str">
        <f t="shared" si="2"/>
        <v/>
      </c>
      <c r="Q21" s="86"/>
      <c r="R21" s="239" t="s">
        <v>76</v>
      </c>
      <c r="S21" s="87"/>
      <c r="T21" s="87"/>
      <c r="U21" s="240" t="str">
        <f>IF(S21="","", IF(S21="Aucune anomalie observée","Conforme","Non conforme"))</f>
        <v/>
      </c>
      <c r="V21" s="86"/>
      <c r="W21" s="239" t="s">
        <v>76</v>
      </c>
      <c r="X21" s="87"/>
      <c r="Y21" s="87"/>
      <c r="Z21" s="240" t="str">
        <f>IF(X21="","", IF(X21="Aucune anomalie observée","Conforme","Non conforme"))</f>
        <v/>
      </c>
      <c r="AA21" s="86"/>
      <c r="AB21" s="221"/>
      <c r="AC21" s="84"/>
      <c r="AD21" s="81"/>
      <c r="AE21" s="81"/>
      <c r="AF21" s="81"/>
      <c r="AG21" s="81"/>
      <c r="AH21" s="81"/>
      <c r="AI21" s="81"/>
      <c r="AJ21" s="81"/>
      <c r="AK21" s="81"/>
      <c r="AL21" s="81"/>
      <c r="AM21" s="81"/>
      <c r="AN21" s="81"/>
      <c r="AO21" s="81"/>
      <c r="AP21" s="81"/>
      <c r="AQ21" s="82"/>
      <c r="AR21" s="82"/>
      <c r="AS21" s="82"/>
      <c r="AV21" s="479"/>
      <c r="AW21" s="483"/>
      <c r="AX21" s="475" t="s">
        <v>28</v>
      </c>
      <c r="AY21" s="122" t="s">
        <v>88</v>
      </c>
      <c r="AZ21" s="123" t="str">
        <f t="shared" ref="AZ21:BQ21" si="8">IF($E$64="","",(71.498068+94.593053*LOG(E64,10)+41.912053*POWER(LOG(E64,10),2)+9.8247004*POWER(LOG(E64,10),3)+0.28175407*POWER(LOG(E64,10),4)-1.1878455*POWER(LOG(E64,10),5)-0.18014349*POWER(LOG(E64,10),6)+0.14710899*POWER(LOG(E64,10),7)-0.017046845*POWER(LOG(E64,10),8)))</f>
        <v/>
      </c>
      <c r="BA21" s="124" t="str">
        <f t="shared" si="8"/>
        <v/>
      </c>
      <c r="BB21" s="124" t="str">
        <f t="shared" si="8"/>
        <v/>
      </c>
      <c r="BC21" s="124" t="str">
        <f t="shared" si="8"/>
        <v/>
      </c>
      <c r="BD21" s="124" t="str">
        <f t="shared" si="8"/>
        <v/>
      </c>
      <c r="BE21" s="124" t="str">
        <f t="shared" si="8"/>
        <v/>
      </c>
      <c r="BF21" s="124" t="str">
        <f t="shared" si="8"/>
        <v/>
      </c>
      <c r="BG21" s="124" t="str">
        <f t="shared" si="8"/>
        <v/>
      </c>
      <c r="BH21" s="124" t="str">
        <f t="shared" si="8"/>
        <v/>
      </c>
      <c r="BI21" s="124" t="str">
        <f t="shared" si="8"/>
        <v/>
      </c>
      <c r="BJ21" s="124" t="str">
        <f t="shared" si="8"/>
        <v/>
      </c>
      <c r="BK21" s="124" t="str">
        <f t="shared" si="8"/>
        <v/>
      </c>
      <c r="BL21" s="124" t="str">
        <f t="shared" si="8"/>
        <v/>
      </c>
      <c r="BM21" s="124" t="str">
        <f t="shared" si="8"/>
        <v/>
      </c>
      <c r="BN21" s="124" t="str">
        <f t="shared" si="8"/>
        <v/>
      </c>
      <c r="BO21" s="124" t="str">
        <f t="shared" si="8"/>
        <v/>
      </c>
      <c r="BP21" s="124" t="str">
        <f t="shared" si="8"/>
        <v/>
      </c>
      <c r="BQ21" s="125" t="str">
        <f t="shared" si="8"/>
        <v/>
      </c>
    </row>
    <row r="22" spans="1:71" s="187" customFormat="1" ht="30" customHeight="1" thickBot="1">
      <c r="A22" s="466"/>
      <c r="B22" s="466"/>
      <c r="C22" s="242"/>
      <c r="D22" s="462"/>
      <c r="E22" s="462"/>
      <c r="F22" s="464" t="str">
        <f t="shared" si="0"/>
        <v/>
      </c>
      <c r="G22" s="466"/>
      <c r="H22" s="243" t="s">
        <v>57</v>
      </c>
      <c r="I22" s="150"/>
      <c r="J22" s="89"/>
      <c r="K22" s="244" t="str">
        <f t="shared" si="1"/>
        <v/>
      </c>
      <c r="L22" s="90"/>
      <c r="M22" s="243" t="s">
        <v>57</v>
      </c>
      <c r="N22" s="150"/>
      <c r="O22" s="89"/>
      <c r="P22" s="296" t="str">
        <f t="shared" si="2"/>
        <v/>
      </c>
      <c r="Q22" s="90"/>
      <c r="R22" s="243" t="s">
        <v>57</v>
      </c>
      <c r="S22" s="150"/>
      <c r="T22" s="89"/>
      <c r="U22" s="244" t="str">
        <f t="shared" ref="U22:U30" si="9">IF(S22="","", IF(S22="Aucune anomalie observée","Conforme","Non conforme"))</f>
        <v/>
      </c>
      <c r="V22" s="90"/>
      <c r="W22" s="243" t="s">
        <v>57</v>
      </c>
      <c r="X22" s="150"/>
      <c r="Y22" s="89"/>
      <c r="Z22" s="244" t="str">
        <f t="shared" ref="Z22:Z30" si="10">IF(X22="","", IF(X22="Aucune anomalie observée","Conforme","Non conforme"))</f>
        <v/>
      </c>
      <c r="AA22" s="90"/>
      <c r="AB22" s="221"/>
      <c r="AC22" s="84"/>
      <c r="AD22" s="81"/>
      <c r="AE22" s="81"/>
      <c r="AF22" s="81"/>
      <c r="AG22" s="81"/>
      <c r="AH22" s="81"/>
      <c r="AI22" s="81"/>
      <c r="AJ22" s="81"/>
      <c r="AK22" s="81"/>
      <c r="AL22" s="81"/>
      <c r="AM22" s="81"/>
      <c r="AN22" s="81"/>
      <c r="AO22" s="81"/>
      <c r="AP22" s="81"/>
      <c r="AQ22" s="82"/>
      <c r="AR22" s="82"/>
      <c r="AS22" s="82"/>
      <c r="AV22" s="479"/>
      <c r="AW22" s="483"/>
      <c r="AX22" s="476"/>
      <c r="AY22" s="126" t="s">
        <v>35</v>
      </c>
      <c r="AZ22" s="248"/>
      <c r="BA22" s="117" t="str">
        <f t="shared" ref="BA22:BQ22" si="11">IF($E$64="","",((F64-E64)/(0.5*(F64+E64))))</f>
        <v/>
      </c>
      <c r="BB22" s="117" t="str">
        <f t="shared" si="11"/>
        <v/>
      </c>
      <c r="BC22" s="117" t="str">
        <f t="shared" si="11"/>
        <v/>
      </c>
      <c r="BD22" s="117" t="str">
        <f t="shared" si="11"/>
        <v/>
      </c>
      <c r="BE22" s="117" t="str">
        <f t="shared" si="11"/>
        <v/>
      </c>
      <c r="BF22" s="117" t="str">
        <f t="shared" si="11"/>
        <v/>
      </c>
      <c r="BG22" s="117" t="str">
        <f t="shared" si="11"/>
        <v/>
      </c>
      <c r="BH22" s="117" t="str">
        <f t="shared" si="11"/>
        <v/>
      </c>
      <c r="BI22" s="117" t="str">
        <f t="shared" si="11"/>
        <v/>
      </c>
      <c r="BJ22" s="117" t="str">
        <f t="shared" si="11"/>
        <v/>
      </c>
      <c r="BK22" s="117" t="str">
        <f t="shared" si="11"/>
        <v/>
      </c>
      <c r="BL22" s="117" t="str">
        <f t="shared" si="11"/>
        <v/>
      </c>
      <c r="BM22" s="117" t="str">
        <f t="shared" si="11"/>
        <v/>
      </c>
      <c r="BN22" s="117" t="str">
        <f t="shared" si="11"/>
        <v/>
      </c>
      <c r="BO22" s="117" t="str">
        <f t="shared" si="11"/>
        <v/>
      </c>
      <c r="BP22" s="117" t="str">
        <f t="shared" si="11"/>
        <v/>
      </c>
      <c r="BQ22" s="118" t="str">
        <f t="shared" si="11"/>
        <v/>
      </c>
    </row>
    <row r="23" spans="1:71" s="187" customFormat="1" ht="30" customHeight="1" thickBot="1">
      <c r="A23" s="530"/>
      <c r="B23" s="520"/>
      <c r="C23" s="238"/>
      <c r="D23" s="461"/>
      <c r="E23" s="461"/>
      <c r="F23" s="463" t="str">
        <f t="shared" si="0"/>
        <v/>
      </c>
      <c r="G23" s="465"/>
      <c r="H23" s="239" t="s">
        <v>76</v>
      </c>
      <c r="I23" s="87"/>
      <c r="J23" s="87"/>
      <c r="K23" s="240" t="str">
        <f t="shared" si="1"/>
        <v/>
      </c>
      <c r="L23" s="86"/>
      <c r="M23" s="239" t="s">
        <v>76</v>
      </c>
      <c r="N23" s="87"/>
      <c r="O23" s="87"/>
      <c r="P23" s="241" t="str">
        <f t="shared" si="2"/>
        <v/>
      </c>
      <c r="Q23" s="86"/>
      <c r="R23" s="239" t="s">
        <v>76</v>
      </c>
      <c r="S23" s="87"/>
      <c r="T23" s="87"/>
      <c r="U23" s="240" t="str">
        <f t="shared" si="9"/>
        <v/>
      </c>
      <c r="V23" s="86"/>
      <c r="W23" s="239" t="s">
        <v>76</v>
      </c>
      <c r="X23" s="87"/>
      <c r="Y23" s="87"/>
      <c r="Z23" s="240" t="str">
        <f t="shared" si="10"/>
        <v/>
      </c>
      <c r="AA23" s="86"/>
      <c r="AB23" s="221"/>
      <c r="AC23" s="84"/>
      <c r="AD23" s="81"/>
      <c r="AE23" s="81"/>
      <c r="AF23" s="81"/>
      <c r="AG23" s="81"/>
      <c r="AH23" s="81"/>
      <c r="AI23" s="81"/>
      <c r="AJ23" s="81"/>
      <c r="AK23" s="81"/>
      <c r="AL23" s="81"/>
      <c r="AM23" s="81"/>
      <c r="AN23" s="81"/>
      <c r="AO23" s="81"/>
      <c r="AP23" s="81"/>
      <c r="AQ23" s="82"/>
      <c r="AR23" s="82"/>
      <c r="AS23" s="82"/>
      <c r="AV23" s="479"/>
      <c r="AW23" s="484"/>
      <c r="AX23" s="477"/>
      <c r="AY23" s="127" t="s">
        <v>36</v>
      </c>
      <c r="AZ23" s="247"/>
      <c r="BA23" s="120" t="str">
        <f t="shared" ref="BA23:BQ23" si="12">IF(BA$26="","",(ABS(BA$26-BA22)/BA$26)*100)</f>
        <v/>
      </c>
      <c r="BB23" s="120" t="str">
        <f t="shared" si="12"/>
        <v/>
      </c>
      <c r="BC23" s="120" t="str">
        <f t="shared" si="12"/>
        <v/>
      </c>
      <c r="BD23" s="120" t="str">
        <f t="shared" si="12"/>
        <v/>
      </c>
      <c r="BE23" s="120" t="str">
        <f t="shared" si="12"/>
        <v/>
      </c>
      <c r="BF23" s="120" t="str">
        <f t="shared" si="12"/>
        <v/>
      </c>
      <c r="BG23" s="120" t="str">
        <f t="shared" si="12"/>
        <v/>
      </c>
      <c r="BH23" s="120" t="str">
        <f t="shared" si="12"/>
        <v/>
      </c>
      <c r="BI23" s="120" t="str">
        <f t="shared" si="12"/>
        <v/>
      </c>
      <c r="BJ23" s="120" t="str">
        <f t="shared" si="12"/>
        <v/>
      </c>
      <c r="BK23" s="120" t="str">
        <f t="shared" si="12"/>
        <v/>
      </c>
      <c r="BL23" s="120" t="str">
        <f t="shared" si="12"/>
        <v/>
      </c>
      <c r="BM23" s="120" t="str">
        <f t="shared" si="12"/>
        <v/>
      </c>
      <c r="BN23" s="120" t="str">
        <f t="shared" si="12"/>
        <v/>
      </c>
      <c r="BO23" s="120" t="str">
        <f t="shared" si="12"/>
        <v/>
      </c>
      <c r="BP23" s="120" t="str">
        <f t="shared" si="12"/>
        <v/>
      </c>
      <c r="BQ23" s="121" t="str">
        <f t="shared" si="12"/>
        <v/>
      </c>
    </row>
    <row r="24" spans="1:71" s="187" customFormat="1" ht="30" customHeight="1" thickBot="1">
      <c r="A24" s="466"/>
      <c r="B24" s="466"/>
      <c r="C24" s="242"/>
      <c r="D24" s="462"/>
      <c r="E24" s="462"/>
      <c r="F24" s="464" t="str">
        <f t="shared" si="0"/>
        <v/>
      </c>
      <c r="G24" s="466"/>
      <c r="H24" s="243" t="s">
        <v>57</v>
      </c>
      <c r="I24" s="150"/>
      <c r="J24" s="89"/>
      <c r="K24" s="245" t="str">
        <f t="shared" si="1"/>
        <v/>
      </c>
      <c r="L24" s="90"/>
      <c r="M24" s="243" t="s">
        <v>57</v>
      </c>
      <c r="N24" s="150"/>
      <c r="O24" s="89"/>
      <c r="P24" s="296" t="str">
        <f t="shared" si="2"/>
        <v/>
      </c>
      <c r="Q24" s="90"/>
      <c r="R24" s="243" t="s">
        <v>57</v>
      </c>
      <c r="S24" s="150"/>
      <c r="T24" s="89"/>
      <c r="U24" s="245" t="str">
        <f t="shared" si="9"/>
        <v/>
      </c>
      <c r="V24" s="90"/>
      <c r="W24" s="243" t="s">
        <v>57</v>
      </c>
      <c r="X24" s="150"/>
      <c r="Y24" s="89"/>
      <c r="Z24" s="245" t="str">
        <f t="shared" si="10"/>
        <v/>
      </c>
      <c r="AA24" s="90"/>
      <c r="AB24" s="221"/>
      <c r="AC24" s="84"/>
      <c r="AD24" s="81"/>
      <c r="AE24" s="81"/>
      <c r="AF24" s="81"/>
      <c r="AG24" s="81"/>
      <c r="AH24" s="81"/>
      <c r="AI24" s="81"/>
      <c r="AJ24" s="81"/>
      <c r="AK24" s="81"/>
      <c r="AL24" s="81"/>
      <c r="AM24" s="81"/>
      <c r="AN24" s="81"/>
      <c r="AO24" s="81"/>
      <c r="AP24" s="81"/>
      <c r="AQ24" s="82"/>
      <c r="AR24" s="82"/>
      <c r="AS24" s="82"/>
      <c r="AV24" s="479"/>
      <c r="AW24" s="485" t="s">
        <v>49</v>
      </c>
      <c r="AX24" s="249" t="s">
        <v>124</v>
      </c>
      <c r="AY24" s="110" t="s">
        <v>34</v>
      </c>
      <c r="AZ24" s="128" t="str">
        <f>IF($E$62="","",(E62+E64)/2)</f>
        <v/>
      </c>
      <c r="BA24" s="124" t="str">
        <f t="shared" ref="BA24:BP24" si="13">IF($V$62="","",(10^((-1.3011877+(0.080242636*LN(BA25))+(0.13646699*(LN(BA25))^2)+(-0.025468404*(LN(BA25))^3)+(0.0013635334*(LN(BA25))^4))/(1+(-0.025840191*LN(BA25))+(-0.10320229*(LN(BA25))^2)+(0.02874562*(LN(BA25))^3)+(-0.0031978977*(LN(BA25))^4)+(0.00012992634*(LN(BA25))^5)))))</f>
        <v/>
      </c>
      <c r="BB24" s="124" t="str">
        <f t="shared" si="13"/>
        <v/>
      </c>
      <c r="BC24" s="124" t="str">
        <f t="shared" si="13"/>
        <v/>
      </c>
      <c r="BD24" s="124" t="str">
        <f t="shared" si="13"/>
        <v/>
      </c>
      <c r="BE24" s="124" t="str">
        <f t="shared" si="13"/>
        <v/>
      </c>
      <c r="BF24" s="124" t="str">
        <f t="shared" si="13"/>
        <v/>
      </c>
      <c r="BG24" s="124" t="str">
        <f t="shared" si="13"/>
        <v/>
      </c>
      <c r="BH24" s="124" t="str">
        <f t="shared" si="13"/>
        <v/>
      </c>
      <c r="BI24" s="124" t="str">
        <f t="shared" si="13"/>
        <v/>
      </c>
      <c r="BJ24" s="124" t="str">
        <f t="shared" si="13"/>
        <v/>
      </c>
      <c r="BK24" s="124" t="str">
        <f t="shared" si="13"/>
        <v/>
      </c>
      <c r="BL24" s="124" t="str">
        <f t="shared" si="13"/>
        <v/>
      </c>
      <c r="BM24" s="124" t="str">
        <f t="shared" si="13"/>
        <v/>
      </c>
      <c r="BN24" s="124" t="str">
        <f t="shared" si="13"/>
        <v/>
      </c>
      <c r="BO24" s="124" t="str">
        <f t="shared" si="13"/>
        <v/>
      </c>
      <c r="BP24" s="124" t="str">
        <f t="shared" si="13"/>
        <v/>
      </c>
      <c r="BQ24" s="250" t="str">
        <f>IF($E$62="","",(V62+V64)/2)</f>
        <v/>
      </c>
      <c r="BR24" s="251" t="s">
        <v>89</v>
      </c>
      <c r="BS24" s="129" t="str">
        <f>IF($V$62="","",(BQ25-AZ25)/$V$61)</f>
        <v/>
      </c>
    </row>
    <row r="25" spans="1:71" s="187" customFormat="1" ht="30" customHeight="1" thickBot="1">
      <c r="A25" s="530"/>
      <c r="B25" s="520"/>
      <c r="C25" s="238"/>
      <c r="D25" s="461"/>
      <c r="E25" s="461"/>
      <c r="F25" s="463" t="str">
        <f t="shared" si="0"/>
        <v/>
      </c>
      <c r="G25" s="465"/>
      <c r="H25" s="239" t="s">
        <v>76</v>
      </c>
      <c r="I25" s="87"/>
      <c r="J25" s="87"/>
      <c r="K25" s="240" t="str">
        <f t="shared" si="1"/>
        <v/>
      </c>
      <c r="L25" s="86"/>
      <c r="M25" s="239" t="s">
        <v>76</v>
      </c>
      <c r="N25" s="87"/>
      <c r="O25" s="87"/>
      <c r="P25" s="241" t="str">
        <f t="shared" si="2"/>
        <v/>
      </c>
      <c r="Q25" s="86"/>
      <c r="R25" s="239" t="s">
        <v>76</v>
      </c>
      <c r="S25" s="87"/>
      <c r="T25" s="87"/>
      <c r="U25" s="240" t="str">
        <f t="shared" si="9"/>
        <v/>
      </c>
      <c r="V25" s="86"/>
      <c r="W25" s="239" t="s">
        <v>76</v>
      </c>
      <c r="X25" s="87"/>
      <c r="Y25" s="87"/>
      <c r="Z25" s="240" t="str">
        <f t="shared" si="10"/>
        <v/>
      </c>
      <c r="AA25" s="86"/>
      <c r="AB25" s="221"/>
      <c r="AC25" s="84"/>
      <c r="AD25" s="81"/>
      <c r="AE25" s="81"/>
      <c r="AF25" s="81"/>
      <c r="AG25" s="81"/>
      <c r="AH25" s="81"/>
      <c r="AI25" s="81"/>
      <c r="AJ25" s="81"/>
      <c r="AK25" s="81"/>
      <c r="AL25" s="81"/>
      <c r="AM25" s="81"/>
      <c r="AN25" s="81"/>
      <c r="AO25" s="81"/>
      <c r="AP25" s="81"/>
      <c r="AQ25" s="82"/>
      <c r="AR25" s="82"/>
      <c r="AS25" s="82"/>
      <c r="AV25" s="479"/>
      <c r="AW25" s="486"/>
      <c r="AX25" s="252" t="s">
        <v>87</v>
      </c>
      <c r="AY25" s="130" t="s">
        <v>88</v>
      </c>
      <c r="AZ25" s="116" t="str">
        <f>IF(E62="","",(71.498068+94.593053*LOG(AZ24,10)+41.912053*POWER(LOG(AZ24,10),2)+9.8247004*POWER(LOG(AZ24,10),3)+0.28175407*POWER(LOG(AZ24,10),4)-1.1878455*POWER(LOG(AZ24,10),5)-0.18014349*POWER(LOG(AZ24,10),6)+0.14710899*POWER(LOG(AZ24,10),7)-0.017046845*POWER(LOG(AZ24,10),8)))</f>
        <v/>
      </c>
      <c r="BA25" s="117" t="str">
        <f t="shared" ref="BA25:BP25" si="14">IF($V$62="","",$BS$24*F61+$BS$25)</f>
        <v/>
      </c>
      <c r="BB25" s="117" t="str">
        <f t="shared" si="14"/>
        <v/>
      </c>
      <c r="BC25" s="117" t="str">
        <f t="shared" si="14"/>
        <v/>
      </c>
      <c r="BD25" s="117" t="str">
        <f t="shared" si="14"/>
        <v/>
      </c>
      <c r="BE25" s="117" t="str">
        <f t="shared" si="14"/>
        <v/>
      </c>
      <c r="BF25" s="117" t="str">
        <f t="shared" si="14"/>
        <v/>
      </c>
      <c r="BG25" s="117" t="str">
        <f t="shared" si="14"/>
        <v/>
      </c>
      <c r="BH25" s="117" t="str">
        <f t="shared" si="14"/>
        <v/>
      </c>
      <c r="BI25" s="117" t="str">
        <f t="shared" si="14"/>
        <v/>
      </c>
      <c r="BJ25" s="117" t="str">
        <f t="shared" si="14"/>
        <v/>
      </c>
      <c r="BK25" s="117" t="str">
        <f t="shared" si="14"/>
        <v/>
      </c>
      <c r="BL25" s="117" t="str">
        <f t="shared" si="14"/>
        <v/>
      </c>
      <c r="BM25" s="117" t="str">
        <f t="shared" si="14"/>
        <v/>
      </c>
      <c r="BN25" s="117" t="str">
        <f t="shared" si="14"/>
        <v/>
      </c>
      <c r="BO25" s="117" t="str">
        <f t="shared" si="14"/>
        <v/>
      </c>
      <c r="BP25" s="117" t="str">
        <f t="shared" si="14"/>
        <v/>
      </c>
      <c r="BQ25" s="118" t="str">
        <f>IF(V62="","",(71.498068+94.593053*LOG(BQ24,10)+41.912053*POWER(LOG(BQ24,10),2)+9.8247004*POWER(LOG(BQ24,10),3)+0.28175407*POWER(LOG(BQ24,10),4)-1.1878455*POWER(LOG(BQ24,10),5)-0.18014349*POWER(LOG(BQ24,10),6)+0.14710899*POWER(LOG(BQ24,10),7)-0.017046845*POWER(LOG(BQ24,10),8)))</f>
        <v/>
      </c>
      <c r="BR25" s="253" t="s">
        <v>90</v>
      </c>
      <c r="BS25" s="131" t="str">
        <f>IF(AZ25="","",AZ25)</f>
        <v/>
      </c>
    </row>
    <row r="26" spans="1:71" s="187" customFormat="1" ht="30" customHeight="1" thickBot="1">
      <c r="A26" s="466"/>
      <c r="B26" s="466"/>
      <c r="C26" s="242"/>
      <c r="D26" s="462"/>
      <c r="E26" s="462"/>
      <c r="F26" s="464" t="str">
        <f t="shared" si="0"/>
        <v/>
      </c>
      <c r="G26" s="466"/>
      <c r="H26" s="243" t="s">
        <v>57</v>
      </c>
      <c r="I26" s="150"/>
      <c r="J26" s="89"/>
      <c r="K26" s="245" t="str">
        <f t="shared" si="1"/>
        <v/>
      </c>
      <c r="L26" s="90"/>
      <c r="M26" s="243" t="s">
        <v>57</v>
      </c>
      <c r="N26" s="150"/>
      <c r="O26" s="89"/>
      <c r="P26" s="296" t="str">
        <f t="shared" si="2"/>
        <v/>
      </c>
      <c r="Q26" s="90"/>
      <c r="R26" s="243" t="s">
        <v>57</v>
      </c>
      <c r="S26" s="150"/>
      <c r="T26" s="89"/>
      <c r="U26" s="245" t="str">
        <f t="shared" si="9"/>
        <v/>
      </c>
      <c r="V26" s="90"/>
      <c r="W26" s="243" t="s">
        <v>57</v>
      </c>
      <c r="X26" s="150"/>
      <c r="Y26" s="89"/>
      <c r="Z26" s="245" t="str">
        <f t="shared" si="10"/>
        <v/>
      </c>
      <c r="AA26" s="90"/>
      <c r="AB26" s="221"/>
      <c r="AC26" s="84"/>
      <c r="AD26" s="81"/>
      <c r="AE26" s="81"/>
      <c r="AF26" s="81"/>
      <c r="AG26" s="81"/>
      <c r="AH26" s="81"/>
      <c r="AI26" s="81"/>
      <c r="AJ26" s="81"/>
      <c r="AK26" s="81"/>
      <c r="AL26" s="81"/>
      <c r="AM26" s="81"/>
      <c r="AN26" s="81"/>
      <c r="AO26" s="81"/>
      <c r="AP26" s="81"/>
      <c r="AQ26" s="82"/>
      <c r="AR26" s="82"/>
      <c r="AS26" s="82"/>
      <c r="AV26" s="479"/>
      <c r="AW26" s="486"/>
      <c r="AX26" s="132" t="s">
        <v>35</v>
      </c>
      <c r="AY26" s="126" t="s">
        <v>35</v>
      </c>
      <c r="AZ26" s="248"/>
      <c r="BA26" s="117" t="str">
        <f t="shared" ref="BA26:BQ26" si="15">IF($V$62="","",((BA24-AZ24)/(0.5*(BA24+AZ24))))</f>
        <v/>
      </c>
      <c r="BB26" s="117" t="str">
        <f t="shared" si="15"/>
        <v/>
      </c>
      <c r="BC26" s="117" t="str">
        <f t="shared" si="15"/>
        <v/>
      </c>
      <c r="BD26" s="117" t="str">
        <f t="shared" si="15"/>
        <v/>
      </c>
      <c r="BE26" s="117" t="str">
        <f t="shared" si="15"/>
        <v/>
      </c>
      <c r="BF26" s="117" t="str">
        <f t="shared" si="15"/>
        <v/>
      </c>
      <c r="BG26" s="117" t="str">
        <f t="shared" si="15"/>
        <v/>
      </c>
      <c r="BH26" s="117" t="str">
        <f t="shared" si="15"/>
        <v/>
      </c>
      <c r="BI26" s="117" t="str">
        <f t="shared" si="15"/>
        <v/>
      </c>
      <c r="BJ26" s="117" t="str">
        <f t="shared" si="15"/>
        <v/>
      </c>
      <c r="BK26" s="117" t="str">
        <f t="shared" si="15"/>
        <v/>
      </c>
      <c r="BL26" s="117" t="str">
        <f t="shared" si="15"/>
        <v/>
      </c>
      <c r="BM26" s="117" t="str">
        <f t="shared" si="15"/>
        <v/>
      </c>
      <c r="BN26" s="117" t="str">
        <f t="shared" si="15"/>
        <v/>
      </c>
      <c r="BO26" s="117" t="str">
        <f t="shared" si="15"/>
        <v/>
      </c>
      <c r="BP26" s="117" t="str">
        <f t="shared" si="15"/>
        <v/>
      </c>
      <c r="BQ26" s="118" t="str">
        <f t="shared" si="15"/>
        <v/>
      </c>
    </row>
    <row r="27" spans="1:71" s="187" customFormat="1" ht="30" customHeight="1">
      <c r="A27" s="530"/>
      <c r="B27" s="520"/>
      <c r="C27" s="238"/>
      <c r="D27" s="461"/>
      <c r="E27" s="461"/>
      <c r="F27" s="463" t="str">
        <f t="shared" si="0"/>
        <v/>
      </c>
      <c r="G27" s="465"/>
      <c r="H27" s="239" t="s">
        <v>76</v>
      </c>
      <c r="I27" s="87"/>
      <c r="J27" s="87"/>
      <c r="K27" s="240" t="str">
        <f t="shared" si="1"/>
        <v/>
      </c>
      <c r="L27" s="86"/>
      <c r="M27" s="239" t="s">
        <v>76</v>
      </c>
      <c r="N27" s="87"/>
      <c r="O27" s="87"/>
      <c r="P27" s="241" t="str">
        <f t="shared" si="2"/>
        <v/>
      </c>
      <c r="Q27" s="86"/>
      <c r="R27" s="239" t="s">
        <v>76</v>
      </c>
      <c r="S27" s="87"/>
      <c r="T27" s="87"/>
      <c r="U27" s="240" t="str">
        <f t="shared" si="9"/>
        <v/>
      </c>
      <c r="V27" s="86"/>
      <c r="W27" s="239" t="s">
        <v>76</v>
      </c>
      <c r="X27" s="87"/>
      <c r="Y27" s="87"/>
      <c r="Z27" s="240" t="str">
        <f t="shared" si="10"/>
        <v/>
      </c>
      <c r="AA27" s="86"/>
      <c r="AB27" s="221"/>
      <c r="AC27" s="84"/>
      <c r="AD27" s="81"/>
      <c r="AE27" s="81"/>
      <c r="AF27" s="81"/>
      <c r="AG27" s="81"/>
      <c r="AH27" s="81"/>
      <c r="AI27" s="81"/>
      <c r="AJ27" s="81"/>
      <c r="AK27" s="81"/>
      <c r="AL27" s="81"/>
      <c r="AM27" s="81"/>
      <c r="AN27" s="81"/>
      <c r="AO27" s="81"/>
      <c r="AP27" s="81"/>
      <c r="AQ27" s="82"/>
      <c r="AR27" s="82"/>
      <c r="AS27" s="82"/>
      <c r="AV27" s="479"/>
      <c r="AW27" s="486"/>
      <c r="AX27" s="132" t="s">
        <v>83</v>
      </c>
      <c r="AY27" s="133">
        <f>IF($AY$16="","",$AY$16)</f>
        <v>0.1</v>
      </c>
      <c r="AZ27" s="248"/>
      <c r="BA27" s="117" t="str">
        <f t="shared" ref="BA27:BQ27" si="16">IF($V$62="","",BA$26*(1+$AY$27))</f>
        <v/>
      </c>
      <c r="BB27" s="117" t="str">
        <f t="shared" si="16"/>
        <v/>
      </c>
      <c r="BC27" s="117" t="str">
        <f t="shared" si="16"/>
        <v/>
      </c>
      <c r="BD27" s="117" t="str">
        <f t="shared" si="16"/>
        <v/>
      </c>
      <c r="BE27" s="117" t="str">
        <f t="shared" si="16"/>
        <v/>
      </c>
      <c r="BF27" s="117" t="str">
        <f t="shared" si="16"/>
        <v/>
      </c>
      <c r="BG27" s="117" t="str">
        <f t="shared" si="16"/>
        <v/>
      </c>
      <c r="BH27" s="117" t="str">
        <f t="shared" si="16"/>
        <v/>
      </c>
      <c r="BI27" s="117" t="str">
        <f t="shared" si="16"/>
        <v/>
      </c>
      <c r="BJ27" s="117" t="str">
        <f t="shared" si="16"/>
        <v/>
      </c>
      <c r="BK27" s="117" t="str">
        <f t="shared" si="16"/>
        <v/>
      </c>
      <c r="BL27" s="117" t="str">
        <f t="shared" si="16"/>
        <v/>
      </c>
      <c r="BM27" s="117" t="str">
        <f t="shared" si="16"/>
        <v/>
      </c>
      <c r="BN27" s="117" t="str">
        <f t="shared" si="16"/>
        <v/>
      </c>
      <c r="BO27" s="117" t="str">
        <f t="shared" si="16"/>
        <v/>
      </c>
      <c r="BP27" s="117" t="str">
        <f t="shared" si="16"/>
        <v/>
      </c>
      <c r="BQ27" s="118" t="str">
        <f t="shared" si="16"/>
        <v/>
      </c>
    </row>
    <row r="28" spans="1:71" s="187" customFormat="1" ht="30" customHeight="1" thickBot="1">
      <c r="A28" s="466"/>
      <c r="B28" s="466"/>
      <c r="C28" s="242"/>
      <c r="D28" s="462"/>
      <c r="E28" s="462"/>
      <c r="F28" s="464" t="str">
        <f t="shared" si="0"/>
        <v/>
      </c>
      <c r="G28" s="466"/>
      <c r="H28" s="243" t="s">
        <v>57</v>
      </c>
      <c r="I28" s="150"/>
      <c r="J28" s="89"/>
      <c r="K28" s="245" t="str">
        <f t="shared" si="1"/>
        <v/>
      </c>
      <c r="L28" s="90"/>
      <c r="M28" s="243" t="s">
        <v>57</v>
      </c>
      <c r="N28" s="150"/>
      <c r="O28" s="89"/>
      <c r="P28" s="296" t="str">
        <f t="shared" si="2"/>
        <v/>
      </c>
      <c r="Q28" s="90"/>
      <c r="R28" s="243" t="s">
        <v>57</v>
      </c>
      <c r="S28" s="150"/>
      <c r="T28" s="89"/>
      <c r="U28" s="245" t="str">
        <f t="shared" si="9"/>
        <v/>
      </c>
      <c r="V28" s="90"/>
      <c r="W28" s="243" t="s">
        <v>57</v>
      </c>
      <c r="X28" s="150"/>
      <c r="Y28" s="89"/>
      <c r="Z28" s="245" t="str">
        <f t="shared" si="10"/>
        <v/>
      </c>
      <c r="AA28" s="90"/>
      <c r="AB28" s="221"/>
      <c r="AC28" s="84"/>
      <c r="AD28" s="81"/>
      <c r="AE28" s="81"/>
      <c r="AF28" s="81"/>
      <c r="AG28" s="81"/>
      <c r="AH28" s="81"/>
      <c r="AI28" s="81"/>
      <c r="AJ28" s="81"/>
      <c r="AK28" s="81"/>
      <c r="AL28" s="81"/>
      <c r="AM28" s="81"/>
      <c r="AN28" s="81"/>
      <c r="AO28" s="81"/>
      <c r="AP28" s="81"/>
      <c r="AQ28" s="82"/>
      <c r="AR28" s="82"/>
      <c r="AS28" s="82"/>
      <c r="AV28" s="480"/>
      <c r="AW28" s="487"/>
      <c r="AX28" s="132" t="s">
        <v>84</v>
      </c>
      <c r="AY28" s="133">
        <f>IF($AY$16="","",-$AY$16)</f>
        <v>-0.1</v>
      </c>
      <c r="AZ28" s="247"/>
      <c r="BA28" s="120" t="str">
        <f t="shared" ref="BA28:BQ28" si="17">IF($V$62="","",BA$26*(1-$AY$27))</f>
        <v/>
      </c>
      <c r="BB28" s="120" t="str">
        <f t="shared" si="17"/>
        <v/>
      </c>
      <c r="BC28" s="120" t="str">
        <f t="shared" si="17"/>
        <v/>
      </c>
      <c r="BD28" s="120" t="str">
        <f t="shared" si="17"/>
        <v/>
      </c>
      <c r="BE28" s="120" t="str">
        <f t="shared" si="17"/>
        <v/>
      </c>
      <c r="BF28" s="120" t="str">
        <f t="shared" si="17"/>
        <v/>
      </c>
      <c r="BG28" s="120" t="str">
        <f t="shared" si="17"/>
        <v/>
      </c>
      <c r="BH28" s="120" t="str">
        <f t="shared" si="17"/>
        <v/>
      </c>
      <c r="BI28" s="120" t="str">
        <f t="shared" si="17"/>
        <v/>
      </c>
      <c r="BJ28" s="120" t="str">
        <f t="shared" si="17"/>
        <v/>
      </c>
      <c r="BK28" s="120" t="str">
        <f t="shared" si="17"/>
        <v/>
      </c>
      <c r="BL28" s="120" t="str">
        <f t="shared" si="17"/>
        <v/>
      </c>
      <c r="BM28" s="120" t="str">
        <f t="shared" si="17"/>
        <v/>
      </c>
      <c r="BN28" s="120" t="str">
        <f t="shared" si="17"/>
        <v/>
      </c>
      <c r="BO28" s="120" t="str">
        <f t="shared" si="17"/>
        <v/>
      </c>
      <c r="BP28" s="120" t="str">
        <f t="shared" si="17"/>
        <v/>
      </c>
      <c r="BQ28" s="121" t="str">
        <f t="shared" si="17"/>
        <v/>
      </c>
    </row>
    <row r="29" spans="1:71" s="187" customFormat="1" ht="30" customHeight="1" thickBot="1">
      <c r="A29" s="530"/>
      <c r="B29" s="520"/>
      <c r="C29" s="238"/>
      <c r="D29" s="461"/>
      <c r="E29" s="461"/>
      <c r="F29" s="463" t="str">
        <f t="shared" si="0"/>
        <v/>
      </c>
      <c r="G29" s="465"/>
      <c r="H29" s="239" t="s">
        <v>76</v>
      </c>
      <c r="I29" s="87"/>
      <c r="J29" s="87"/>
      <c r="K29" s="240" t="str">
        <f t="shared" si="1"/>
        <v/>
      </c>
      <c r="L29" s="86"/>
      <c r="M29" s="239" t="s">
        <v>76</v>
      </c>
      <c r="N29" s="87"/>
      <c r="O29" s="87"/>
      <c r="P29" s="241" t="str">
        <f t="shared" si="2"/>
        <v/>
      </c>
      <c r="Q29" s="86"/>
      <c r="R29" s="239" t="s">
        <v>76</v>
      </c>
      <c r="S29" s="87"/>
      <c r="T29" s="87"/>
      <c r="U29" s="240" t="str">
        <f t="shared" si="9"/>
        <v/>
      </c>
      <c r="V29" s="86"/>
      <c r="W29" s="239" t="s">
        <v>76</v>
      </c>
      <c r="X29" s="87"/>
      <c r="Y29" s="87"/>
      <c r="Z29" s="240" t="str">
        <f t="shared" si="10"/>
        <v/>
      </c>
      <c r="AA29" s="86"/>
      <c r="AB29" s="221"/>
      <c r="AC29" s="84"/>
      <c r="AD29" s="81"/>
      <c r="AE29" s="81"/>
      <c r="AF29" s="81"/>
      <c r="AG29" s="81"/>
      <c r="AH29" s="81"/>
      <c r="AI29" s="81"/>
      <c r="AJ29" s="81"/>
      <c r="AK29" s="81"/>
      <c r="AL29" s="81"/>
      <c r="AM29" s="81"/>
      <c r="AN29" s="81"/>
      <c r="AO29" s="81"/>
      <c r="AP29" s="81"/>
      <c r="AQ29" s="82"/>
      <c r="AR29" s="82"/>
      <c r="AS29" s="82"/>
    </row>
    <row r="30" spans="1:71" s="187" customFormat="1" ht="30" customHeight="1" thickBot="1">
      <c r="A30" s="466"/>
      <c r="B30" s="466"/>
      <c r="C30" s="254"/>
      <c r="D30" s="462"/>
      <c r="E30" s="462"/>
      <c r="F30" s="464" t="str">
        <f t="shared" si="0"/>
        <v/>
      </c>
      <c r="G30" s="466"/>
      <c r="H30" s="243" t="s">
        <v>57</v>
      </c>
      <c r="I30" s="150"/>
      <c r="J30" s="89"/>
      <c r="K30" s="245" t="str">
        <f t="shared" si="1"/>
        <v/>
      </c>
      <c r="L30" s="90"/>
      <c r="M30" s="243" t="s">
        <v>57</v>
      </c>
      <c r="N30" s="150"/>
      <c r="O30" s="89"/>
      <c r="P30" s="296" t="str">
        <f t="shared" si="2"/>
        <v/>
      </c>
      <c r="Q30" s="90"/>
      <c r="R30" s="243" t="s">
        <v>57</v>
      </c>
      <c r="S30" s="150"/>
      <c r="T30" s="89"/>
      <c r="U30" s="245" t="str">
        <f t="shared" si="9"/>
        <v/>
      </c>
      <c r="V30" s="90"/>
      <c r="W30" s="243" t="s">
        <v>57</v>
      </c>
      <c r="X30" s="150"/>
      <c r="Y30" s="89"/>
      <c r="Z30" s="245" t="str">
        <f t="shared" si="10"/>
        <v/>
      </c>
      <c r="AA30" s="90"/>
      <c r="AB30" s="221"/>
      <c r="AC30" s="84"/>
      <c r="AD30" s="81"/>
      <c r="AE30" s="81"/>
      <c r="AF30" s="81"/>
      <c r="AG30" s="81"/>
      <c r="AH30" s="81"/>
      <c r="AI30" s="81"/>
      <c r="AJ30" s="81"/>
      <c r="AK30" s="81"/>
      <c r="AL30" s="81"/>
      <c r="AM30" s="81"/>
      <c r="AN30" s="81"/>
      <c r="AO30" s="81"/>
      <c r="AP30" s="81"/>
      <c r="AQ30" s="82"/>
      <c r="AR30" s="82"/>
      <c r="AS30" s="82"/>
      <c r="AV30" s="256" t="str">
        <f>IF(B13="","",B13)</f>
        <v/>
      </c>
      <c r="AW30" s="257" t="s">
        <v>85</v>
      </c>
      <c r="AX30" s="258" t="s">
        <v>27</v>
      </c>
      <c r="AY30" s="110" t="s">
        <v>88</v>
      </c>
      <c r="AZ30" s="111" t="str">
        <f>IF($E$66="","",(71.498068+94.593053*LOG(AZ36,10)+41.912053*POWER(LOG(AZ36,10),2)+9.8247004*POWER(LOG(AZ36,10),3)+0.28175407*POWER(LOG(AZ36,10),4)-1.1878455*POWER(LOG(AZ36,10),5)-0.18014349*POWER(LOG(AZ36,10),6)+0.14710899*POWER(LOG(AZ36,10),7)-0.017046845*POWER(LOG(AZ36,10),8)))</f>
        <v/>
      </c>
      <c r="BA30" s="112" t="str">
        <f t="shared" ref="BA30:BQ30" si="18">IF($E$66="","",(71.498068+94.593053*LOG(F66,10)+41.912053*POWER(LOG(F66,10),2)+9.8247004*POWER(LOG(F66,10),3)+0.28175407*POWER(LOG(F66,10),4)-1.1878455*POWER(LOG(F66,10),5)-0.18014349*POWER(LOG(F66,10),6)+0.14710899*POWER(LOG(F66,10),7)-0.017046845*POWER(LOG(F66,10),8)))</f>
        <v/>
      </c>
      <c r="BB30" s="112" t="str">
        <f t="shared" si="18"/>
        <v/>
      </c>
      <c r="BC30" s="112" t="str">
        <f t="shared" si="18"/>
        <v/>
      </c>
      <c r="BD30" s="112" t="str">
        <f t="shared" si="18"/>
        <v/>
      </c>
      <c r="BE30" s="112" t="str">
        <f t="shared" si="18"/>
        <v/>
      </c>
      <c r="BF30" s="112" t="str">
        <f t="shared" si="18"/>
        <v/>
      </c>
      <c r="BG30" s="112" t="str">
        <f t="shared" si="18"/>
        <v/>
      </c>
      <c r="BH30" s="112" t="str">
        <f t="shared" si="18"/>
        <v/>
      </c>
      <c r="BI30" s="112" t="str">
        <f t="shared" si="18"/>
        <v/>
      </c>
      <c r="BJ30" s="112" t="str">
        <f t="shared" si="18"/>
        <v/>
      </c>
      <c r="BK30" s="112" t="str">
        <f t="shared" si="18"/>
        <v/>
      </c>
      <c r="BL30" s="112" t="str">
        <f t="shared" si="18"/>
        <v/>
      </c>
      <c r="BM30" s="112" t="str">
        <f t="shared" si="18"/>
        <v/>
      </c>
      <c r="BN30" s="112" t="str">
        <f t="shared" si="18"/>
        <v/>
      </c>
      <c r="BO30" s="112" t="str">
        <f t="shared" si="18"/>
        <v/>
      </c>
      <c r="BP30" s="112" t="str">
        <f t="shared" si="18"/>
        <v/>
      </c>
      <c r="BQ30" s="112" t="str">
        <f t="shared" si="18"/>
        <v/>
      </c>
    </row>
    <row r="31" spans="1:71" s="187" customFormat="1" ht="34.5" customHeight="1" thickBot="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81"/>
      <c r="AI31" s="81"/>
      <c r="AJ31" s="81"/>
      <c r="AK31" s="81"/>
      <c r="AL31" s="81"/>
      <c r="AM31" s="81"/>
      <c r="AN31" s="81"/>
      <c r="AO31" s="81"/>
      <c r="AP31" s="81"/>
      <c r="AQ31" s="82"/>
      <c r="AR31" s="82"/>
      <c r="AS31" s="82"/>
      <c r="AV31" s="260"/>
      <c r="AW31" s="346"/>
      <c r="AX31" s="347"/>
      <c r="AY31" s="115" t="s">
        <v>35</v>
      </c>
      <c r="AZ31" s="116"/>
      <c r="BA31" s="117" t="str">
        <f t="shared" ref="BA31:BQ31" si="19">IF($E$66="","",((F66-E66)/(0.5*(F66+E66))))</f>
        <v/>
      </c>
      <c r="BB31" s="117" t="str">
        <f t="shared" si="19"/>
        <v/>
      </c>
      <c r="BC31" s="117" t="str">
        <f t="shared" si="19"/>
        <v/>
      </c>
      <c r="BD31" s="117" t="str">
        <f t="shared" si="19"/>
        <v/>
      </c>
      <c r="BE31" s="117" t="str">
        <f t="shared" si="19"/>
        <v/>
      </c>
      <c r="BF31" s="117" t="str">
        <f t="shared" si="19"/>
        <v/>
      </c>
      <c r="BG31" s="117" t="str">
        <f t="shared" si="19"/>
        <v/>
      </c>
      <c r="BH31" s="117" t="str">
        <f t="shared" si="19"/>
        <v/>
      </c>
      <c r="BI31" s="117" t="str">
        <f t="shared" si="19"/>
        <v/>
      </c>
      <c r="BJ31" s="117" t="str">
        <f t="shared" si="19"/>
        <v/>
      </c>
      <c r="BK31" s="117" t="str">
        <f t="shared" si="19"/>
        <v/>
      </c>
      <c r="BL31" s="117" t="str">
        <f t="shared" si="19"/>
        <v/>
      </c>
      <c r="BM31" s="117" t="str">
        <f t="shared" si="19"/>
        <v/>
      </c>
      <c r="BN31" s="117" t="str">
        <f t="shared" si="19"/>
        <v/>
      </c>
      <c r="BO31" s="117" t="str">
        <f t="shared" si="19"/>
        <v/>
      </c>
      <c r="BP31" s="117" t="str">
        <f t="shared" si="19"/>
        <v/>
      </c>
      <c r="BQ31" s="117" t="str">
        <f t="shared" si="19"/>
        <v/>
      </c>
    </row>
    <row r="32" spans="1:71" s="187" customFormat="1" ht="33" customHeight="1" thickBot="1">
      <c r="A32" s="227" t="s">
        <v>197</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4"/>
      <c r="AC32" s="255"/>
      <c r="AD32" s="255"/>
      <c r="AE32" s="255"/>
      <c r="AF32" s="255"/>
      <c r="AG32" s="255"/>
      <c r="AV32" s="260"/>
      <c r="AW32" s="346"/>
      <c r="AX32" s="348"/>
      <c r="AY32" s="119" t="s">
        <v>36</v>
      </c>
      <c r="AZ32" s="247"/>
      <c r="BA32" s="120" t="str">
        <f t="shared" ref="BA32:BQ32" si="20">IF(BA$38="","",(ABS(BA$38-BA31)/BA$38)*100)</f>
        <v/>
      </c>
      <c r="BB32" s="120" t="str">
        <f t="shared" si="20"/>
        <v/>
      </c>
      <c r="BC32" s="120" t="str">
        <f t="shared" si="20"/>
        <v/>
      </c>
      <c r="BD32" s="120" t="str">
        <f t="shared" si="20"/>
        <v/>
      </c>
      <c r="BE32" s="120" t="str">
        <f t="shared" si="20"/>
        <v/>
      </c>
      <c r="BF32" s="120" t="str">
        <f t="shared" si="20"/>
        <v/>
      </c>
      <c r="BG32" s="120" t="str">
        <f t="shared" si="20"/>
        <v/>
      </c>
      <c r="BH32" s="120" t="str">
        <f t="shared" si="20"/>
        <v/>
      </c>
      <c r="BI32" s="120" t="str">
        <f t="shared" si="20"/>
        <v/>
      </c>
      <c r="BJ32" s="120" t="str">
        <f t="shared" si="20"/>
        <v/>
      </c>
      <c r="BK32" s="120" t="str">
        <f t="shared" si="20"/>
        <v/>
      </c>
      <c r="BL32" s="120" t="str">
        <f t="shared" si="20"/>
        <v/>
      </c>
      <c r="BM32" s="120" t="str">
        <f t="shared" si="20"/>
        <v/>
      </c>
      <c r="BN32" s="120" t="str">
        <f t="shared" si="20"/>
        <v/>
      </c>
      <c r="BO32" s="120" t="str">
        <f t="shared" si="20"/>
        <v/>
      </c>
      <c r="BP32" s="120" t="str">
        <f t="shared" si="20"/>
        <v/>
      </c>
      <c r="BQ32" s="120" t="str">
        <f t="shared" si="20"/>
        <v/>
      </c>
    </row>
    <row r="33" spans="1:71" s="187" customFormat="1" ht="33.75" customHeight="1" thickBot="1">
      <c r="A33" s="505"/>
      <c r="B33" s="497"/>
      <c r="C33" s="334"/>
      <c r="D33" s="503" t="s">
        <v>98</v>
      </c>
      <c r="E33" s="555"/>
      <c r="F33" s="555"/>
      <c r="G33" s="555"/>
      <c r="H33" s="555"/>
      <c r="I33" s="555"/>
      <c r="J33" s="555"/>
      <c r="K33" s="555"/>
      <c r="L33" s="555"/>
      <c r="M33" s="555"/>
      <c r="N33" s="555"/>
      <c r="O33" s="556"/>
      <c r="P33" s="505" t="s">
        <v>99</v>
      </c>
      <c r="Q33" s="555"/>
      <c r="R33" s="555"/>
      <c r="S33" s="555"/>
      <c r="T33" s="555"/>
      <c r="U33" s="555"/>
      <c r="V33" s="555"/>
      <c r="W33" s="555"/>
      <c r="X33" s="555"/>
      <c r="Y33" s="555"/>
      <c r="Z33" s="555"/>
      <c r="AA33" s="555"/>
      <c r="AB33" s="556"/>
      <c r="AC33" s="81"/>
      <c r="AD33" s="81"/>
      <c r="AE33" s="81"/>
      <c r="AV33" s="260"/>
      <c r="AW33" s="349"/>
      <c r="AX33" s="475" t="s">
        <v>28</v>
      </c>
      <c r="AY33" s="122" t="s">
        <v>88</v>
      </c>
      <c r="AZ33" s="123" t="str">
        <f t="shared" ref="AZ33:BQ33" si="21">IF($E$68="","",(71.498068+94.593053*LOG(E68,10)+41.912053*POWER(LOG(E68,10),2)+9.8247004*POWER(LOG(E68,10),3)+0.28175407*POWER(LOG(E68,10),4)-1.1878455*POWER(LOG(E68,10),5)-0.18014349*POWER(LOG(E68,10),6)+0.14710899*POWER(LOG(E68,10),7)-0.017046845*POWER(LOG(E68,10),8)))</f>
        <v/>
      </c>
      <c r="BA33" s="124" t="str">
        <f t="shared" si="21"/>
        <v/>
      </c>
      <c r="BB33" s="124" t="str">
        <f t="shared" si="21"/>
        <v/>
      </c>
      <c r="BC33" s="124" t="str">
        <f t="shared" si="21"/>
        <v/>
      </c>
      <c r="BD33" s="124" t="str">
        <f t="shared" si="21"/>
        <v/>
      </c>
      <c r="BE33" s="124" t="str">
        <f t="shared" si="21"/>
        <v/>
      </c>
      <c r="BF33" s="124" t="str">
        <f t="shared" si="21"/>
        <v/>
      </c>
      <c r="BG33" s="124" t="str">
        <f t="shared" si="21"/>
        <v/>
      </c>
      <c r="BH33" s="124" t="str">
        <f t="shared" si="21"/>
        <v/>
      </c>
      <c r="BI33" s="124" t="str">
        <f t="shared" si="21"/>
        <v/>
      </c>
      <c r="BJ33" s="124" t="str">
        <f t="shared" si="21"/>
        <v/>
      </c>
      <c r="BK33" s="124" t="str">
        <f t="shared" si="21"/>
        <v/>
      </c>
      <c r="BL33" s="124" t="str">
        <f t="shared" si="21"/>
        <v/>
      </c>
      <c r="BM33" s="124" t="str">
        <f t="shared" si="21"/>
        <v/>
      </c>
      <c r="BN33" s="124" t="str">
        <f t="shared" si="21"/>
        <v/>
      </c>
      <c r="BO33" s="124" t="str">
        <f t="shared" si="21"/>
        <v/>
      </c>
      <c r="BP33" s="124" t="str">
        <f t="shared" si="21"/>
        <v/>
      </c>
      <c r="BQ33" s="124" t="str">
        <f t="shared" si="21"/>
        <v/>
      </c>
    </row>
    <row r="34" spans="1:71" s="187" customFormat="1" ht="32.25" customHeight="1">
      <c r="A34" s="557"/>
      <c r="B34" s="512"/>
      <c r="C34" s="344"/>
      <c r="D34" s="525" t="s">
        <v>125</v>
      </c>
      <c r="E34" s="552"/>
      <c r="F34" s="552"/>
      <c r="G34" s="552"/>
      <c r="H34" s="553"/>
      <c r="I34" s="498" t="s">
        <v>77</v>
      </c>
      <c r="J34" s="499"/>
      <c r="K34" s="499"/>
      <c r="L34" s="499"/>
      <c r="M34" s="499"/>
      <c r="N34" s="500"/>
      <c r="O34" s="270" t="s">
        <v>26</v>
      </c>
      <c r="P34" s="345"/>
      <c r="Q34" s="525" t="s">
        <v>125</v>
      </c>
      <c r="R34" s="510"/>
      <c r="S34" s="510"/>
      <c r="T34" s="510"/>
      <c r="U34" s="549"/>
      <c r="V34" s="498" t="s">
        <v>77</v>
      </c>
      <c r="W34" s="499"/>
      <c r="X34" s="499"/>
      <c r="Y34" s="499"/>
      <c r="Z34" s="499"/>
      <c r="AA34" s="500"/>
      <c r="AB34" s="270"/>
      <c r="AC34" s="81"/>
      <c r="AD34" s="81"/>
      <c r="AE34" s="81"/>
      <c r="AV34" s="260"/>
      <c r="AW34" s="349"/>
      <c r="AX34" s="476"/>
      <c r="AY34" s="126" t="s">
        <v>35</v>
      </c>
      <c r="AZ34" s="248"/>
      <c r="BA34" s="117" t="str">
        <f t="shared" ref="BA34:BQ34" si="22">IF($E$68="","",((F68-E68)/(0.5*(F68+E68))))</f>
        <v/>
      </c>
      <c r="BB34" s="117" t="str">
        <f t="shared" si="22"/>
        <v/>
      </c>
      <c r="BC34" s="117" t="str">
        <f t="shared" si="22"/>
        <v/>
      </c>
      <c r="BD34" s="117" t="str">
        <f t="shared" si="22"/>
        <v/>
      </c>
      <c r="BE34" s="117" t="str">
        <f t="shared" si="22"/>
        <v/>
      </c>
      <c r="BF34" s="117" t="str">
        <f t="shared" si="22"/>
        <v/>
      </c>
      <c r="BG34" s="117" t="str">
        <f t="shared" si="22"/>
        <v/>
      </c>
      <c r="BH34" s="117" t="str">
        <f t="shared" si="22"/>
        <v/>
      </c>
      <c r="BI34" s="117" t="str">
        <f t="shared" si="22"/>
        <v/>
      </c>
      <c r="BJ34" s="117" t="str">
        <f t="shared" si="22"/>
        <v/>
      </c>
      <c r="BK34" s="117" t="str">
        <f t="shared" si="22"/>
        <v/>
      </c>
      <c r="BL34" s="117" t="str">
        <f t="shared" si="22"/>
        <v/>
      </c>
      <c r="BM34" s="117" t="str">
        <f t="shared" si="22"/>
        <v/>
      </c>
      <c r="BN34" s="117" t="str">
        <f t="shared" si="22"/>
        <v/>
      </c>
      <c r="BO34" s="117" t="str">
        <f t="shared" si="22"/>
        <v/>
      </c>
      <c r="BP34" s="117" t="str">
        <f t="shared" si="22"/>
        <v/>
      </c>
      <c r="BQ34" s="117" t="str">
        <f t="shared" si="22"/>
        <v/>
      </c>
    </row>
    <row r="35" spans="1:71" s="187" customFormat="1" ht="31.5" customHeight="1" thickBot="1">
      <c r="A35" s="513" t="s">
        <v>68</v>
      </c>
      <c r="B35" s="513" t="s">
        <v>45</v>
      </c>
      <c r="C35" s="513" t="s">
        <v>75</v>
      </c>
      <c r="D35" s="526" t="s">
        <v>183</v>
      </c>
      <c r="E35" s="473" t="s">
        <v>184</v>
      </c>
      <c r="F35" s="473" t="s">
        <v>187</v>
      </c>
      <c r="G35" s="473" t="s">
        <v>185</v>
      </c>
      <c r="H35" s="508" t="s">
        <v>186</v>
      </c>
      <c r="I35" s="493" t="s">
        <v>37</v>
      </c>
      <c r="J35" s="494"/>
      <c r="K35" s="493" t="s">
        <v>126</v>
      </c>
      <c r="L35" s="494"/>
      <c r="M35" s="493" t="s">
        <v>39</v>
      </c>
      <c r="N35" s="494"/>
      <c r="O35" s="524"/>
      <c r="P35" s="513" t="s">
        <v>75</v>
      </c>
      <c r="Q35" s="526" t="s">
        <v>183</v>
      </c>
      <c r="R35" s="473" t="s">
        <v>184</v>
      </c>
      <c r="S35" s="473" t="s">
        <v>187</v>
      </c>
      <c r="T35" s="473" t="s">
        <v>185</v>
      </c>
      <c r="U35" s="508" t="s">
        <v>186</v>
      </c>
      <c r="V35" s="493" t="s">
        <v>37</v>
      </c>
      <c r="W35" s="494"/>
      <c r="X35" s="493" t="s">
        <v>38</v>
      </c>
      <c r="Y35" s="494"/>
      <c r="Z35" s="493" t="s">
        <v>39</v>
      </c>
      <c r="AA35" s="494"/>
      <c r="AB35" s="524" t="s">
        <v>26</v>
      </c>
      <c r="AC35" s="81"/>
      <c r="AD35" s="81"/>
      <c r="AE35" s="81"/>
      <c r="AF35" s="82"/>
      <c r="AV35" s="260"/>
      <c r="AW35" s="350"/>
      <c r="AX35" s="477"/>
      <c r="AY35" s="127" t="s">
        <v>36</v>
      </c>
      <c r="AZ35" s="247"/>
      <c r="BA35" s="120" t="str">
        <f t="shared" ref="BA35:BQ35" si="23">IF(BA$38="","",(ABS(BA$38-BA34)/BA$38)*100)</f>
        <v/>
      </c>
      <c r="BB35" s="120" t="str">
        <f t="shared" si="23"/>
        <v/>
      </c>
      <c r="BC35" s="120" t="str">
        <f t="shared" si="23"/>
        <v/>
      </c>
      <c r="BD35" s="120" t="str">
        <f t="shared" si="23"/>
        <v/>
      </c>
      <c r="BE35" s="120" t="str">
        <f t="shared" si="23"/>
        <v/>
      </c>
      <c r="BF35" s="120" t="str">
        <f t="shared" si="23"/>
        <v/>
      </c>
      <c r="BG35" s="120" t="str">
        <f t="shared" si="23"/>
        <v/>
      </c>
      <c r="BH35" s="120" t="str">
        <f t="shared" si="23"/>
        <v/>
      </c>
      <c r="BI35" s="120" t="str">
        <f t="shared" si="23"/>
        <v/>
      </c>
      <c r="BJ35" s="120" t="str">
        <f t="shared" si="23"/>
        <v/>
      </c>
      <c r="BK35" s="120" t="str">
        <f t="shared" si="23"/>
        <v/>
      </c>
      <c r="BL35" s="120" t="str">
        <f t="shared" si="23"/>
        <v/>
      </c>
      <c r="BM35" s="120" t="str">
        <f t="shared" si="23"/>
        <v/>
      </c>
      <c r="BN35" s="120" t="str">
        <f t="shared" si="23"/>
        <v/>
      </c>
      <c r="BO35" s="120" t="str">
        <f t="shared" si="23"/>
        <v/>
      </c>
      <c r="BP35" s="120" t="str">
        <f t="shared" si="23"/>
        <v/>
      </c>
      <c r="BQ35" s="120" t="str">
        <f t="shared" si="23"/>
        <v/>
      </c>
    </row>
    <row r="36" spans="1:71" s="187" customFormat="1" ht="33.75" customHeight="1" thickBot="1">
      <c r="A36" s="514"/>
      <c r="B36" s="514"/>
      <c r="C36" s="514"/>
      <c r="D36" s="546"/>
      <c r="E36" s="545"/>
      <c r="F36" s="545"/>
      <c r="G36" s="545"/>
      <c r="H36" s="509"/>
      <c r="I36" s="275" t="s">
        <v>78</v>
      </c>
      <c r="J36" s="276" t="s">
        <v>25</v>
      </c>
      <c r="K36" s="275" t="s">
        <v>78</v>
      </c>
      <c r="L36" s="276" t="s">
        <v>25</v>
      </c>
      <c r="M36" s="275" t="s">
        <v>78</v>
      </c>
      <c r="N36" s="276" t="s">
        <v>25</v>
      </c>
      <c r="O36" s="492"/>
      <c r="P36" s="514"/>
      <c r="Q36" s="546"/>
      <c r="R36" s="545"/>
      <c r="S36" s="545"/>
      <c r="T36" s="545"/>
      <c r="U36" s="509"/>
      <c r="V36" s="275" t="s">
        <v>78</v>
      </c>
      <c r="W36" s="276" t="s">
        <v>25</v>
      </c>
      <c r="X36" s="277"/>
      <c r="Y36" s="276"/>
      <c r="Z36" s="277"/>
      <c r="AA36" s="276"/>
      <c r="AB36" s="492"/>
      <c r="AC36" s="81"/>
      <c r="AD36" s="81"/>
      <c r="AE36" s="81"/>
      <c r="AF36" s="82"/>
      <c r="AV36" s="260"/>
      <c r="AW36" s="485" t="s">
        <v>49</v>
      </c>
      <c r="AX36" s="249" t="s">
        <v>86</v>
      </c>
      <c r="AY36" s="110" t="s">
        <v>34</v>
      </c>
      <c r="AZ36" s="134" t="str">
        <f>IF($E$66="","",(E66+E68)/2)</f>
        <v/>
      </c>
      <c r="BA36" s="124" t="str">
        <f t="shared" ref="BA36:BP36" si="24">IF($V$66="","",(10^((-1.3011877+(0.080242636*LN(BA37))+(0.13646699*(LN(BA37))^2)+(-0.025468404*(LN(BA37))^3)+(0.0013635334*(LN(BA37))^4))/(1+(-0.025840191*LN(BA37))+(-0.10320229*(LN(BA37))^2)+(0.02874562*(LN(BA37))^3)+(-0.0031978977*(LN(BA37))^4)+(0.00012992634*(LN(BA37))^5)))))</f>
        <v/>
      </c>
      <c r="BB36" s="124" t="str">
        <f t="shared" si="24"/>
        <v/>
      </c>
      <c r="BC36" s="124" t="str">
        <f t="shared" si="24"/>
        <v/>
      </c>
      <c r="BD36" s="124" t="str">
        <f t="shared" si="24"/>
        <v/>
      </c>
      <c r="BE36" s="124" t="str">
        <f t="shared" si="24"/>
        <v/>
      </c>
      <c r="BF36" s="124" t="str">
        <f t="shared" si="24"/>
        <v/>
      </c>
      <c r="BG36" s="124" t="str">
        <f t="shared" si="24"/>
        <v/>
      </c>
      <c r="BH36" s="124" t="str">
        <f t="shared" si="24"/>
        <v/>
      </c>
      <c r="BI36" s="124" t="str">
        <f t="shared" si="24"/>
        <v/>
      </c>
      <c r="BJ36" s="124" t="str">
        <f t="shared" si="24"/>
        <v/>
      </c>
      <c r="BK36" s="124" t="str">
        <f t="shared" si="24"/>
        <v/>
      </c>
      <c r="BL36" s="124" t="str">
        <f t="shared" si="24"/>
        <v/>
      </c>
      <c r="BM36" s="124" t="str">
        <f t="shared" si="24"/>
        <v/>
      </c>
      <c r="BN36" s="124" t="str">
        <f t="shared" si="24"/>
        <v/>
      </c>
      <c r="BO36" s="124" t="str">
        <f t="shared" si="24"/>
        <v/>
      </c>
      <c r="BP36" s="124" t="str">
        <f t="shared" si="24"/>
        <v/>
      </c>
      <c r="BQ36" s="250" t="str">
        <f>IF($E$66="","",(V66+V68)/2)</f>
        <v/>
      </c>
      <c r="BR36" s="251" t="s">
        <v>89</v>
      </c>
      <c r="BS36" s="129" t="str">
        <f>IF($V$66="","",(BQ37-AZ37)/$V$61)</f>
        <v/>
      </c>
    </row>
    <row r="37" spans="1:71" s="187" customFormat="1" ht="30" customHeight="1" thickBot="1">
      <c r="A37" s="530" t="str">
        <f>IF(A11="","",A11)</f>
        <v/>
      </c>
      <c r="B37" s="520" t="str">
        <f>IF(B11="","",B11)</f>
        <v/>
      </c>
      <c r="C37" s="279" t="s">
        <v>76</v>
      </c>
      <c r="D37" s="91"/>
      <c r="E37" s="92"/>
      <c r="F37" s="92"/>
      <c r="G37" s="93"/>
      <c r="H37" s="93"/>
      <c r="I37" s="280" t="str">
        <f t="shared" ref="I37:I56" si="25">IF(D37="","",MAX(ABS(MAX(D37:H37)-AVERAGE(D37:H37))/AVERAGE(D37:H37), ABS(MIN(D37:H37)-AVERAGE(D37:H37))/AVERAGE(D37:H37)))</f>
        <v/>
      </c>
      <c r="J37" s="281" t="str">
        <f>IF(I37="","",IF(I37&lt;15%,"Conforme","Non conforme"))</f>
        <v/>
      </c>
      <c r="K37" s="282" t="str">
        <f t="shared" ref="K37:K56" si="26">IF(D37="","",MAX(ABS(MAX(D37:H37)-F37)/F37, ABS(MIN(D37:H37)-F37)/F37))</f>
        <v/>
      </c>
      <c r="L37" s="281" t="str">
        <f>IF(K37="","",IF(K37&lt;15%,"Conforme","Non conforme"))</f>
        <v/>
      </c>
      <c r="M37" s="282" t="str">
        <f t="shared" ref="M37:M56" si="27">IF(D37="","",(2*(MAX(D37:H37)-MIN(D37:H37))/(MAX(D37:H37)+MIN(D37:H37))))</f>
        <v/>
      </c>
      <c r="N37" s="281" t="str">
        <f>IF(M37="","",IF(M37&lt;30%,"Conforme","Non conforme"))</f>
        <v/>
      </c>
      <c r="O37" s="94"/>
      <c r="P37" s="279" t="s">
        <v>76</v>
      </c>
      <c r="Q37" s="91"/>
      <c r="R37" s="92"/>
      <c r="S37" s="92"/>
      <c r="T37" s="93"/>
      <c r="U37" s="93"/>
      <c r="V37" s="280" t="str">
        <f t="shared" ref="V37:V56" si="28">IF(Q37="","",MAX(ABS(MAX(Q37:U37)-AVERAGE(Q37:U37))/AVERAGE(Q37:U37), ABS(MIN(Q37:U37)-AVERAGE(Q37:U37))/AVERAGE(Q37:U37)))</f>
        <v/>
      </c>
      <c r="W37" s="281" t="str">
        <f>IF(V37="","",IF(V37&lt;15%,"Conforme","Non conforme"))</f>
        <v/>
      </c>
      <c r="X37" s="282" t="str">
        <f t="shared" ref="X37:X56" si="29">IF(Q37="","",MAX(ABS(MAX(Q37:U37)-S37)/S37, ABS(MIN(Q37:U37)-S37)/S37))</f>
        <v/>
      </c>
      <c r="Y37" s="281" t="str">
        <f>IF(X37="","",IF(X37&lt;15%,"Conforme","Non conforme"))</f>
        <v/>
      </c>
      <c r="Z37" s="282" t="str">
        <f t="shared" ref="Z37:Z56" si="30">IF(Q37="","",(2*(MAX(Q37:U37)-MIN(Q37:U37))/(MAX(Q37:U37)+MIN(Q37:U37))))</f>
        <v/>
      </c>
      <c r="AA37" s="284" t="str">
        <f>IF(Z37="","",IF(Z37&lt;30%,"Conforme","Non conforme"))</f>
        <v/>
      </c>
      <c r="AB37" s="94"/>
      <c r="AC37" s="81"/>
      <c r="AD37" s="81"/>
      <c r="AE37" s="81"/>
      <c r="AF37" s="82"/>
      <c r="AG37" s="82"/>
      <c r="AH37" s="82"/>
      <c r="AI37" s="82"/>
      <c r="AV37" s="260"/>
      <c r="AW37" s="486"/>
      <c r="AX37" s="252" t="s">
        <v>87</v>
      </c>
      <c r="AY37" s="130" t="s">
        <v>88</v>
      </c>
      <c r="AZ37" s="116" t="str">
        <f>IF(E66="","",(71.498068+94.593053*LOG(AZ36,10)+41.912053*POWER(LOG(AZ36,10),2)+9.8247004*POWER(LOG(AZ36,10),3)+0.28175407*POWER(LOG(AZ36,10),4)-1.1878455*POWER(LOG(AZ36,10),5)-0.18014349*POWER(LOG(AZ36,10),6)+0.14710899*POWER(LOG(AZ36,10),7)-0.017046845*POWER(LOG(AZ36,10),8)))</f>
        <v/>
      </c>
      <c r="BA37" s="117" t="str">
        <f t="shared" ref="BA37:BP37" si="31">IF($V$66="","",$BS$36*F61+$BS$37)</f>
        <v/>
      </c>
      <c r="BB37" s="117" t="str">
        <f t="shared" si="31"/>
        <v/>
      </c>
      <c r="BC37" s="117" t="str">
        <f t="shared" si="31"/>
        <v/>
      </c>
      <c r="BD37" s="117" t="str">
        <f t="shared" si="31"/>
        <v/>
      </c>
      <c r="BE37" s="117" t="str">
        <f t="shared" si="31"/>
        <v/>
      </c>
      <c r="BF37" s="117" t="str">
        <f t="shared" si="31"/>
        <v/>
      </c>
      <c r="BG37" s="117" t="str">
        <f t="shared" si="31"/>
        <v/>
      </c>
      <c r="BH37" s="117" t="str">
        <f t="shared" si="31"/>
        <v/>
      </c>
      <c r="BI37" s="117" t="str">
        <f t="shared" si="31"/>
        <v/>
      </c>
      <c r="BJ37" s="117" t="str">
        <f t="shared" si="31"/>
        <v/>
      </c>
      <c r="BK37" s="117" t="str">
        <f t="shared" si="31"/>
        <v/>
      </c>
      <c r="BL37" s="117" t="str">
        <f t="shared" si="31"/>
        <v/>
      </c>
      <c r="BM37" s="117" t="str">
        <f t="shared" si="31"/>
        <v/>
      </c>
      <c r="BN37" s="117" t="str">
        <f t="shared" si="31"/>
        <v/>
      </c>
      <c r="BO37" s="117" t="str">
        <f t="shared" si="31"/>
        <v/>
      </c>
      <c r="BP37" s="117" t="str">
        <f t="shared" si="31"/>
        <v/>
      </c>
      <c r="BQ37" s="118" t="str">
        <f>IF(V66="","",(71.498068+94.593053*LOG(BQ36,10)+41.912053*POWER(LOG(BQ36,10),2)+9.8247004*POWER(LOG(BQ36,10),3)+0.28175407*POWER(LOG(BQ36,10),4)-1.1878455*POWER(LOG(BQ36,10),5)-0.18014349*POWER(LOG(BQ36,10),6)+0.14710899*POWER(LOG(BQ36,10),7)-0.017046845*POWER(LOG(BQ36,10),8)))</f>
        <v/>
      </c>
      <c r="BR37" s="253" t="s">
        <v>90</v>
      </c>
      <c r="BS37" s="131" t="str">
        <f>IF(AZ37="","",AZ37)</f>
        <v/>
      </c>
    </row>
    <row r="38" spans="1:71" s="187" customFormat="1" ht="30" customHeight="1" thickBot="1">
      <c r="A38" s="531"/>
      <c r="B38" s="521"/>
      <c r="C38" s="285" t="s">
        <v>82</v>
      </c>
      <c r="D38" s="95"/>
      <c r="E38" s="96"/>
      <c r="F38" s="96"/>
      <c r="G38" s="97"/>
      <c r="H38" s="97"/>
      <c r="I38" s="286" t="str">
        <f t="shared" si="25"/>
        <v/>
      </c>
      <c r="J38" s="287" t="str">
        <f>IF(I38="","",IF(I38&lt;15%,"Conforme","Non conforme"))</f>
        <v/>
      </c>
      <c r="K38" s="288" t="str">
        <f t="shared" si="26"/>
        <v/>
      </c>
      <c r="L38" s="287" t="str">
        <f>IF(K38="","",IF(K38&lt;15%,"Conforme","Non conforme"))</f>
        <v/>
      </c>
      <c r="M38" s="288" t="str">
        <f t="shared" si="27"/>
        <v/>
      </c>
      <c r="N38" s="281" t="str">
        <f t="shared" ref="N38:N56" si="32">IF(M38="","",IF(M38&lt;30%,"Conforme","Non conforme"))</f>
        <v/>
      </c>
      <c r="O38" s="98"/>
      <c r="P38" s="285" t="s">
        <v>82</v>
      </c>
      <c r="Q38" s="95"/>
      <c r="R38" s="96"/>
      <c r="S38" s="96"/>
      <c r="T38" s="97"/>
      <c r="U38" s="97"/>
      <c r="V38" s="286" t="str">
        <f t="shared" si="28"/>
        <v/>
      </c>
      <c r="W38" s="287" t="str">
        <f>IF(V38="","",IF(V38&lt;15%,"Conforme","Non conforme"))</f>
        <v/>
      </c>
      <c r="X38" s="288" t="str">
        <f t="shared" si="29"/>
        <v/>
      </c>
      <c r="Y38" s="287" t="str">
        <f>IF(X38="","",IF(X38&lt;15%,"Conforme","Non conforme"))</f>
        <v/>
      </c>
      <c r="Z38" s="288" t="str">
        <f t="shared" si="30"/>
        <v/>
      </c>
      <c r="AA38" s="287" t="str">
        <f t="shared" ref="AA38:AA56" si="33">IF(Z38="","",IF(Z38&lt;30%,"Conforme","Non conforme"))</f>
        <v/>
      </c>
      <c r="AB38" s="98"/>
      <c r="AC38" s="81"/>
      <c r="AD38" s="81"/>
      <c r="AE38" s="81"/>
      <c r="AF38" s="82"/>
      <c r="AG38" s="82"/>
      <c r="AV38" s="260"/>
      <c r="AW38" s="486"/>
      <c r="AX38" s="132" t="s">
        <v>35</v>
      </c>
      <c r="AY38" s="126" t="s">
        <v>35</v>
      </c>
      <c r="AZ38" s="248"/>
      <c r="BA38" s="117" t="str">
        <f t="shared" ref="BA38:BQ38" si="34">IF($V$66="","",((BA36-AZ36)/(0.5*(BA36+AZ36))))</f>
        <v/>
      </c>
      <c r="BB38" s="117" t="str">
        <f t="shared" si="34"/>
        <v/>
      </c>
      <c r="BC38" s="117" t="str">
        <f t="shared" si="34"/>
        <v/>
      </c>
      <c r="BD38" s="117" t="str">
        <f t="shared" si="34"/>
        <v/>
      </c>
      <c r="BE38" s="117" t="str">
        <f t="shared" si="34"/>
        <v/>
      </c>
      <c r="BF38" s="117" t="str">
        <f t="shared" si="34"/>
        <v/>
      </c>
      <c r="BG38" s="117" t="str">
        <f t="shared" si="34"/>
        <v/>
      </c>
      <c r="BH38" s="117" t="str">
        <f t="shared" si="34"/>
        <v/>
      </c>
      <c r="BI38" s="117" t="str">
        <f t="shared" si="34"/>
        <v/>
      </c>
      <c r="BJ38" s="117" t="str">
        <f t="shared" si="34"/>
        <v/>
      </c>
      <c r="BK38" s="117" t="str">
        <f t="shared" si="34"/>
        <v/>
      </c>
      <c r="BL38" s="117" t="str">
        <f t="shared" si="34"/>
        <v/>
      </c>
      <c r="BM38" s="117" t="str">
        <f t="shared" si="34"/>
        <v/>
      </c>
      <c r="BN38" s="117" t="str">
        <f t="shared" si="34"/>
        <v/>
      </c>
      <c r="BO38" s="117" t="str">
        <f t="shared" si="34"/>
        <v/>
      </c>
      <c r="BP38" s="117" t="str">
        <f t="shared" si="34"/>
        <v/>
      </c>
      <c r="BQ38" s="117" t="str">
        <f t="shared" si="34"/>
        <v/>
      </c>
    </row>
    <row r="39" spans="1:71" s="187" customFormat="1" ht="30" customHeight="1">
      <c r="A39" s="530" t="str">
        <f>IF(A13="","",A13)</f>
        <v/>
      </c>
      <c r="B39" s="520" t="str">
        <f>IF(B13="","",B13)</f>
        <v/>
      </c>
      <c r="C39" s="279" t="s">
        <v>76</v>
      </c>
      <c r="D39" s="91"/>
      <c r="E39" s="92"/>
      <c r="F39" s="92"/>
      <c r="G39" s="93"/>
      <c r="H39" s="93"/>
      <c r="I39" s="290" t="str">
        <f t="shared" si="25"/>
        <v/>
      </c>
      <c r="J39" s="281" t="str">
        <f t="shared" ref="J39:J56" si="35">IF(I39="","",IF(I39&lt;15%,"Conforme","Non conforme"))</f>
        <v/>
      </c>
      <c r="K39" s="282" t="str">
        <f t="shared" si="26"/>
        <v/>
      </c>
      <c r="L39" s="281" t="str">
        <f t="shared" ref="L39:L56" si="36">IF(K39="","",IF(K39&lt;15%,"Conforme","Non conforme"))</f>
        <v/>
      </c>
      <c r="M39" s="282" t="str">
        <f t="shared" si="27"/>
        <v/>
      </c>
      <c r="N39" s="284" t="str">
        <f t="shared" si="32"/>
        <v/>
      </c>
      <c r="O39" s="94"/>
      <c r="P39" s="279" t="s">
        <v>76</v>
      </c>
      <c r="Q39" s="91"/>
      <c r="R39" s="92"/>
      <c r="S39" s="92"/>
      <c r="T39" s="93"/>
      <c r="U39" s="93"/>
      <c r="V39" s="290" t="str">
        <f t="shared" si="28"/>
        <v/>
      </c>
      <c r="W39" s="281" t="str">
        <f t="shared" ref="W39:W56" si="37">IF(V39="","",IF(V39&lt;15%,"Conforme","Non conforme"))</f>
        <v/>
      </c>
      <c r="X39" s="282" t="str">
        <f t="shared" si="29"/>
        <v/>
      </c>
      <c r="Y39" s="281" t="str">
        <f t="shared" ref="Y39:Y56" si="38">IF(X39="","",IF(X39&lt;15%,"Conforme","Non conforme"))</f>
        <v/>
      </c>
      <c r="Z39" s="282" t="str">
        <f t="shared" si="30"/>
        <v/>
      </c>
      <c r="AA39" s="284" t="str">
        <f t="shared" si="33"/>
        <v/>
      </c>
      <c r="AB39" s="94"/>
      <c r="AC39" s="81"/>
      <c r="AD39" s="81"/>
      <c r="AE39" s="81"/>
      <c r="AF39" s="82"/>
      <c r="AG39" s="82"/>
      <c r="AV39" s="260"/>
      <c r="AW39" s="486"/>
      <c r="AX39" s="132" t="s">
        <v>83</v>
      </c>
      <c r="AY39" s="133">
        <f>IF($AY$16="","",$AY$16)</f>
        <v>0.1</v>
      </c>
      <c r="AZ39" s="248"/>
      <c r="BA39" s="117" t="str">
        <f t="shared" ref="BA39:BQ39" si="39">IF($V$66="","",BA$38*(1+$AY$39))</f>
        <v/>
      </c>
      <c r="BB39" s="117" t="str">
        <f t="shared" si="39"/>
        <v/>
      </c>
      <c r="BC39" s="117" t="str">
        <f t="shared" si="39"/>
        <v/>
      </c>
      <c r="BD39" s="117" t="str">
        <f t="shared" si="39"/>
        <v/>
      </c>
      <c r="BE39" s="117" t="str">
        <f t="shared" si="39"/>
        <v/>
      </c>
      <c r="BF39" s="117" t="str">
        <f t="shared" si="39"/>
        <v/>
      </c>
      <c r="BG39" s="117" t="str">
        <f t="shared" si="39"/>
        <v/>
      </c>
      <c r="BH39" s="117" t="str">
        <f t="shared" si="39"/>
        <v/>
      </c>
      <c r="BI39" s="117" t="str">
        <f t="shared" si="39"/>
        <v/>
      </c>
      <c r="BJ39" s="117" t="str">
        <f t="shared" si="39"/>
        <v/>
      </c>
      <c r="BK39" s="117" t="str">
        <f t="shared" si="39"/>
        <v/>
      </c>
      <c r="BL39" s="117" t="str">
        <f t="shared" si="39"/>
        <v/>
      </c>
      <c r="BM39" s="117" t="str">
        <f t="shared" si="39"/>
        <v/>
      </c>
      <c r="BN39" s="117" t="str">
        <f t="shared" si="39"/>
        <v/>
      </c>
      <c r="BO39" s="117" t="str">
        <f t="shared" si="39"/>
        <v/>
      </c>
      <c r="BP39" s="117" t="str">
        <f t="shared" si="39"/>
        <v/>
      </c>
      <c r="BQ39" s="117" t="str">
        <f t="shared" si="39"/>
        <v/>
      </c>
    </row>
    <row r="40" spans="1:71" s="187" customFormat="1" ht="30" customHeight="1" thickBot="1">
      <c r="A40" s="531"/>
      <c r="B40" s="521"/>
      <c r="C40" s="285" t="s">
        <v>82</v>
      </c>
      <c r="D40" s="95"/>
      <c r="E40" s="96"/>
      <c r="F40" s="96"/>
      <c r="G40" s="97"/>
      <c r="H40" s="97"/>
      <c r="I40" s="286" t="str">
        <f t="shared" si="25"/>
        <v/>
      </c>
      <c r="J40" s="287" t="str">
        <f t="shared" si="35"/>
        <v/>
      </c>
      <c r="K40" s="288" t="str">
        <f t="shared" si="26"/>
        <v/>
      </c>
      <c r="L40" s="287" t="str">
        <f t="shared" si="36"/>
        <v/>
      </c>
      <c r="M40" s="288" t="str">
        <f t="shared" si="27"/>
        <v/>
      </c>
      <c r="N40" s="287" t="str">
        <f t="shared" si="32"/>
        <v/>
      </c>
      <c r="O40" s="98"/>
      <c r="P40" s="285" t="s">
        <v>82</v>
      </c>
      <c r="Q40" s="95"/>
      <c r="R40" s="96"/>
      <c r="S40" s="96"/>
      <c r="T40" s="97"/>
      <c r="U40" s="97"/>
      <c r="V40" s="286" t="str">
        <f t="shared" si="28"/>
        <v/>
      </c>
      <c r="W40" s="287" t="str">
        <f t="shared" si="37"/>
        <v/>
      </c>
      <c r="X40" s="288" t="str">
        <f t="shared" si="29"/>
        <v/>
      </c>
      <c r="Y40" s="287" t="str">
        <f t="shared" si="38"/>
        <v/>
      </c>
      <c r="Z40" s="288" t="str">
        <f t="shared" si="30"/>
        <v/>
      </c>
      <c r="AA40" s="287" t="str">
        <f t="shared" si="33"/>
        <v/>
      </c>
      <c r="AB40" s="98"/>
      <c r="AC40" s="81"/>
      <c r="AD40" s="81"/>
      <c r="AE40" s="81"/>
      <c r="AF40" s="82"/>
      <c r="AG40" s="82"/>
      <c r="AV40" s="291"/>
      <c r="AW40" s="487"/>
      <c r="AX40" s="132" t="s">
        <v>84</v>
      </c>
      <c r="AY40" s="133">
        <f>IF($AY$16="","",-$AY$16)</f>
        <v>-0.1</v>
      </c>
      <c r="AZ40" s="247"/>
      <c r="BA40" s="120" t="str">
        <f t="shared" ref="BA40:BQ40" si="40">IF($V$66="","",BA$38*(1-$AY$39))</f>
        <v/>
      </c>
      <c r="BB40" s="120" t="str">
        <f t="shared" si="40"/>
        <v/>
      </c>
      <c r="BC40" s="120" t="str">
        <f t="shared" si="40"/>
        <v/>
      </c>
      <c r="BD40" s="120" t="str">
        <f t="shared" si="40"/>
        <v/>
      </c>
      <c r="BE40" s="120" t="str">
        <f t="shared" si="40"/>
        <v/>
      </c>
      <c r="BF40" s="120" t="str">
        <f t="shared" si="40"/>
        <v/>
      </c>
      <c r="BG40" s="120" t="str">
        <f t="shared" si="40"/>
        <v/>
      </c>
      <c r="BH40" s="120" t="str">
        <f t="shared" si="40"/>
        <v/>
      </c>
      <c r="BI40" s="120" t="str">
        <f t="shared" si="40"/>
        <v/>
      </c>
      <c r="BJ40" s="120" t="str">
        <f t="shared" si="40"/>
        <v/>
      </c>
      <c r="BK40" s="120" t="str">
        <f t="shared" si="40"/>
        <v/>
      </c>
      <c r="BL40" s="120" t="str">
        <f t="shared" si="40"/>
        <v/>
      </c>
      <c r="BM40" s="120" t="str">
        <f t="shared" si="40"/>
        <v/>
      </c>
      <c r="BN40" s="120" t="str">
        <f t="shared" si="40"/>
        <v/>
      </c>
      <c r="BO40" s="120" t="str">
        <f t="shared" si="40"/>
        <v/>
      </c>
      <c r="BP40" s="120" t="str">
        <f t="shared" si="40"/>
        <v/>
      </c>
      <c r="BQ40" s="120" t="str">
        <f t="shared" si="40"/>
        <v/>
      </c>
    </row>
    <row r="41" spans="1:71" s="187" customFormat="1" ht="30" customHeight="1" thickBot="1">
      <c r="A41" s="530" t="str">
        <f>IF(A15="","",A15)</f>
        <v/>
      </c>
      <c r="B41" s="520" t="str">
        <f>IF(B15="","",B15)</f>
        <v/>
      </c>
      <c r="C41" s="279" t="s">
        <v>76</v>
      </c>
      <c r="D41" s="91"/>
      <c r="E41" s="92"/>
      <c r="F41" s="92"/>
      <c r="G41" s="93"/>
      <c r="H41" s="93"/>
      <c r="I41" s="292" t="str">
        <f t="shared" si="25"/>
        <v/>
      </c>
      <c r="J41" s="281" t="str">
        <f t="shared" si="35"/>
        <v/>
      </c>
      <c r="K41" s="282" t="str">
        <f t="shared" si="26"/>
        <v/>
      </c>
      <c r="L41" s="281" t="str">
        <f t="shared" si="36"/>
        <v/>
      </c>
      <c r="M41" s="282" t="str">
        <f t="shared" si="27"/>
        <v/>
      </c>
      <c r="N41" s="284" t="str">
        <f t="shared" si="32"/>
        <v/>
      </c>
      <c r="O41" s="94"/>
      <c r="P41" s="279" t="s">
        <v>76</v>
      </c>
      <c r="Q41" s="91"/>
      <c r="R41" s="92"/>
      <c r="S41" s="92"/>
      <c r="T41" s="93"/>
      <c r="U41" s="93"/>
      <c r="V41" s="292" t="str">
        <f t="shared" si="28"/>
        <v/>
      </c>
      <c r="W41" s="281" t="str">
        <f t="shared" si="37"/>
        <v/>
      </c>
      <c r="X41" s="282" t="str">
        <f t="shared" si="29"/>
        <v/>
      </c>
      <c r="Y41" s="281" t="str">
        <f t="shared" si="38"/>
        <v/>
      </c>
      <c r="Z41" s="282" t="str">
        <f t="shared" si="30"/>
        <v/>
      </c>
      <c r="AA41" s="284" t="str">
        <f t="shared" si="33"/>
        <v/>
      </c>
      <c r="AB41" s="94"/>
      <c r="AC41" s="81"/>
      <c r="AD41" s="81"/>
      <c r="AE41" s="81"/>
      <c r="AF41" s="82"/>
      <c r="AG41" s="82"/>
    </row>
    <row r="42" spans="1:71" s="187" customFormat="1" ht="30" customHeight="1" thickBot="1">
      <c r="A42" s="466"/>
      <c r="B42" s="521"/>
      <c r="C42" s="285" t="s">
        <v>82</v>
      </c>
      <c r="D42" s="95"/>
      <c r="E42" s="96"/>
      <c r="F42" s="96"/>
      <c r="G42" s="97"/>
      <c r="H42" s="97"/>
      <c r="I42" s="286" t="str">
        <f t="shared" si="25"/>
        <v/>
      </c>
      <c r="J42" s="287" t="str">
        <f t="shared" si="35"/>
        <v/>
      </c>
      <c r="K42" s="288" t="str">
        <f t="shared" si="26"/>
        <v/>
      </c>
      <c r="L42" s="287" t="str">
        <f t="shared" si="36"/>
        <v/>
      </c>
      <c r="M42" s="288" t="str">
        <f t="shared" si="27"/>
        <v/>
      </c>
      <c r="N42" s="287" t="str">
        <f t="shared" si="32"/>
        <v/>
      </c>
      <c r="O42" s="98"/>
      <c r="P42" s="285" t="s">
        <v>82</v>
      </c>
      <c r="Q42" s="95"/>
      <c r="R42" s="96"/>
      <c r="S42" s="96"/>
      <c r="T42" s="97"/>
      <c r="U42" s="97"/>
      <c r="V42" s="286" t="str">
        <f t="shared" si="28"/>
        <v/>
      </c>
      <c r="W42" s="287" t="str">
        <f t="shared" si="37"/>
        <v/>
      </c>
      <c r="X42" s="288" t="str">
        <f t="shared" si="29"/>
        <v/>
      </c>
      <c r="Y42" s="287" t="str">
        <f t="shared" si="38"/>
        <v/>
      </c>
      <c r="Z42" s="288" t="str">
        <f t="shared" si="30"/>
        <v/>
      </c>
      <c r="AA42" s="287" t="str">
        <f t="shared" si="33"/>
        <v/>
      </c>
      <c r="AB42" s="98"/>
      <c r="AC42" s="81"/>
      <c r="AD42" s="81"/>
      <c r="AE42" s="81"/>
      <c r="AF42" s="82"/>
      <c r="AG42" s="82"/>
      <c r="AV42" s="478" t="str">
        <f>IF(B15="","",B15)</f>
        <v/>
      </c>
      <c r="AW42" s="481" t="s">
        <v>85</v>
      </c>
      <c r="AX42" s="475" t="s">
        <v>27</v>
      </c>
      <c r="AY42" s="110" t="s">
        <v>88</v>
      </c>
      <c r="AZ42" s="111" t="str">
        <f>IF($E$70="","",(71.498068+94.593053*LOG(AZ48,10)+41.912053*POWER(LOG(AZ48,10),2)+9.8247004*POWER(LOG(AZ48,10),3)+0.28175407*POWER(LOG(AZ48,10),4)-1.1878455*POWER(LOG(AZ48,10),5)-0.18014349*POWER(LOG(AZ48,10),6)+0.14710899*POWER(LOG(AZ48,10),7)-0.017046845*POWER(LOG(AZ48,10),8)))</f>
        <v/>
      </c>
      <c r="BA42" s="112" t="str">
        <f t="shared" ref="BA42:BQ42" si="41">IF($E$70="","",(71.498068+94.593053*LOG(F70,10)+41.912053*POWER(LOG(F70,10),2)+9.8247004*POWER(LOG(F70,10),3)+0.28175407*POWER(LOG(F70,10),4)-1.1878455*POWER(LOG(F70,10),5)-0.18014349*POWER(LOG(F70,10),6)+0.14710899*POWER(LOG(F70,10),7)-0.017046845*POWER(LOG(F70,10),8)))</f>
        <v/>
      </c>
      <c r="BB42" s="112" t="str">
        <f t="shared" si="41"/>
        <v/>
      </c>
      <c r="BC42" s="112" t="str">
        <f t="shared" si="41"/>
        <v/>
      </c>
      <c r="BD42" s="112" t="str">
        <f t="shared" si="41"/>
        <v/>
      </c>
      <c r="BE42" s="112" t="str">
        <f t="shared" si="41"/>
        <v/>
      </c>
      <c r="BF42" s="112" t="str">
        <f t="shared" si="41"/>
        <v/>
      </c>
      <c r="BG42" s="112" t="str">
        <f t="shared" si="41"/>
        <v/>
      </c>
      <c r="BH42" s="112" t="str">
        <f t="shared" si="41"/>
        <v/>
      </c>
      <c r="BI42" s="112" t="str">
        <f t="shared" si="41"/>
        <v/>
      </c>
      <c r="BJ42" s="112" t="str">
        <f t="shared" si="41"/>
        <v/>
      </c>
      <c r="BK42" s="112" t="str">
        <f t="shared" si="41"/>
        <v/>
      </c>
      <c r="BL42" s="112" t="str">
        <f t="shared" si="41"/>
        <v/>
      </c>
      <c r="BM42" s="112" t="str">
        <f t="shared" si="41"/>
        <v/>
      </c>
      <c r="BN42" s="112" t="str">
        <f t="shared" si="41"/>
        <v/>
      </c>
      <c r="BO42" s="112" t="str">
        <f t="shared" si="41"/>
        <v/>
      </c>
      <c r="BP42" s="112" t="str">
        <f t="shared" si="41"/>
        <v/>
      </c>
      <c r="BQ42" s="112" t="str">
        <f t="shared" si="41"/>
        <v/>
      </c>
    </row>
    <row r="43" spans="1:71" s="187" customFormat="1" ht="30" customHeight="1">
      <c r="A43" s="530" t="str">
        <f>IF(A17="","",A17)</f>
        <v/>
      </c>
      <c r="B43" s="520" t="str">
        <f>IF(B17="","",B17)</f>
        <v/>
      </c>
      <c r="C43" s="279" t="s">
        <v>76</v>
      </c>
      <c r="D43" s="91"/>
      <c r="E43" s="92"/>
      <c r="F43" s="92"/>
      <c r="G43" s="93"/>
      <c r="H43" s="93"/>
      <c r="I43" s="293" t="str">
        <f t="shared" si="25"/>
        <v/>
      </c>
      <c r="J43" s="281" t="str">
        <f t="shared" si="35"/>
        <v/>
      </c>
      <c r="K43" s="282" t="str">
        <f t="shared" si="26"/>
        <v/>
      </c>
      <c r="L43" s="281" t="str">
        <f t="shared" si="36"/>
        <v/>
      </c>
      <c r="M43" s="282" t="str">
        <f t="shared" si="27"/>
        <v/>
      </c>
      <c r="N43" s="284" t="str">
        <f t="shared" si="32"/>
        <v/>
      </c>
      <c r="O43" s="94"/>
      <c r="P43" s="279" t="s">
        <v>76</v>
      </c>
      <c r="Q43" s="91"/>
      <c r="R43" s="92"/>
      <c r="S43" s="92"/>
      <c r="T43" s="93"/>
      <c r="U43" s="93"/>
      <c r="V43" s="293" t="str">
        <f t="shared" si="28"/>
        <v/>
      </c>
      <c r="W43" s="281" t="str">
        <f t="shared" si="37"/>
        <v/>
      </c>
      <c r="X43" s="282" t="str">
        <f t="shared" si="29"/>
        <v/>
      </c>
      <c r="Y43" s="281" t="str">
        <f t="shared" si="38"/>
        <v/>
      </c>
      <c r="Z43" s="282" t="str">
        <f t="shared" si="30"/>
        <v/>
      </c>
      <c r="AA43" s="284" t="str">
        <f t="shared" si="33"/>
        <v/>
      </c>
      <c r="AB43" s="94"/>
      <c r="AC43" s="81"/>
      <c r="AD43" s="81"/>
      <c r="AE43" s="81"/>
      <c r="AF43" s="82"/>
      <c r="AG43" s="82"/>
      <c r="AV43" s="479"/>
      <c r="AW43" s="482"/>
      <c r="AX43" s="476"/>
      <c r="AY43" s="115" t="s">
        <v>35</v>
      </c>
      <c r="AZ43" s="116"/>
      <c r="BA43" s="117" t="str">
        <f t="shared" ref="BA43:BQ43" si="42">IF($E$70="","",((F70-E70)/(0.5*(F70+E70))))</f>
        <v/>
      </c>
      <c r="BB43" s="117" t="str">
        <f t="shared" si="42"/>
        <v/>
      </c>
      <c r="BC43" s="117" t="str">
        <f t="shared" si="42"/>
        <v/>
      </c>
      <c r="BD43" s="117" t="str">
        <f t="shared" si="42"/>
        <v/>
      </c>
      <c r="BE43" s="117" t="str">
        <f t="shared" si="42"/>
        <v/>
      </c>
      <c r="BF43" s="117" t="str">
        <f t="shared" si="42"/>
        <v/>
      </c>
      <c r="BG43" s="117" t="str">
        <f t="shared" si="42"/>
        <v/>
      </c>
      <c r="BH43" s="117" t="str">
        <f t="shared" si="42"/>
        <v/>
      </c>
      <c r="BI43" s="117" t="str">
        <f t="shared" si="42"/>
        <v/>
      </c>
      <c r="BJ43" s="117" t="str">
        <f t="shared" si="42"/>
        <v/>
      </c>
      <c r="BK43" s="117" t="str">
        <f t="shared" si="42"/>
        <v/>
      </c>
      <c r="BL43" s="117" t="str">
        <f t="shared" si="42"/>
        <v/>
      </c>
      <c r="BM43" s="117" t="str">
        <f t="shared" si="42"/>
        <v/>
      </c>
      <c r="BN43" s="117" t="str">
        <f t="shared" si="42"/>
        <v/>
      </c>
      <c r="BO43" s="117" t="str">
        <f t="shared" si="42"/>
        <v/>
      </c>
      <c r="BP43" s="117" t="str">
        <f t="shared" si="42"/>
        <v/>
      </c>
      <c r="BQ43" s="117" t="str">
        <f t="shared" si="42"/>
        <v/>
      </c>
    </row>
    <row r="44" spans="1:71" s="187" customFormat="1" ht="30" customHeight="1" thickBot="1">
      <c r="A44" s="466"/>
      <c r="B44" s="521"/>
      <c r="C44" s="285" t="s">
        <v>82</v>
      </c>
      <c r="D44" s="95"/>
      <c r="E44" s="96"/>
      <c r="F44" s="96"/>
      <c r="G44" s="97"/>
      <c r="H44" s="97"/>
      <c r="I44" s="286" t="str">
        <f t="shared" si="25"/>
        <v/>
      </c>
      <c r="J44" s="287" t="str">
        <f t="shared" si="35"/>
        <v/>
      </c>
      <c r="K44" s="288" t="str">
        <f t="shared" si="26"/>
        <v/>
      </c>
      <c r="L44" s="287" t="str">
        <f t="shared" si="36"/>
        <v/>
      </c>
      <c r="M44" s="288" t="str">
        <f t="shared" si="27"/>
        <v/>
      </c>
      <c r="N44" s="287" t="str">
        <f t="shared" si="32"/>
        <v/>
      </c>
      <c r="O44" s="98"/>
      <c r="P44" s="285" t="s">
        <v>82</v>
      </c>
      <c r="Q44" s="95"/>
      <c r="R44" s="96"/>
      <c r="S44" s="96"/>
      <c r="T44" s="97"/>
      <c r="U44" s="97"/>
      <c r="V44" s="286" t="str">
        <f t="shared" si="28"/>
        <v/>
      </c>
      <c r="W44" s="287" t="str">
        <f t="shared" si="37"/>
        <v/>
      </c>
      <c r="X44" s="288" t="str">
        <f t="shared" si="29"/>
        <v/>
      </c>
      <c r="Y44" s="287" t="str">
        <f t="shared" si="38"/>
        <v/>
      </c>
      <c r="Z44" s="288" t="str">
        <f t="shared" si="30"/>
        <v/>
      </c>
      <c r="AA44" s="287" t="str">
        <f t="shared" si="33"/>
        <v/>
      </c>
      <c r="AB44" s="98"/>
      <c r="AC44" s="81"/>
      <c r="AD44" s="81"/>
      <c r="AE44" s="81"/>
      <c r="AF44" s="82"/>
      <c r="AG44" s="82"/>
      <c r="AV44" s="479"/>
      <c r="AW44" s="482"/>
      <c r="AX44" s="477"/>
      <c r="AY44" s="119" t="s">
        <v>36</v>
      </c>
      <c r="AZ44" s="247"/>
      <c r="BA44" s="120" t="str">
        <f t="shared" ref="BA44:BQ44" si="43">IF(BA$50="","",(ABS(BA$50-BA43)/BA$50)*100)</f>
        <v/>
      </c>
      <c r="BB44" s="120" t="str">
        <f t="shared" si="43"/>
        <v/>
      </c>
      <c r="BC44" s="120" t="str">
        <f t="shared" si="43"/>
        <v/>
      </c>
      <c r="BD44" s="120" t="str">
        <f t="shared" si="43"/>
        <v/>
      </c>
      <c r="BE44" s="120" t="str">
        <f t="shared" si="43"/>
        <v/>
      </c>
      <c r="BF44" s="120" t="str">
        <f t="shared" si="43"/>
        <v/>
      </c>
      <c r="BG44" s="120" t="str">
        <f t="shared" si="43"/>
        <v/>
      </c>
      <c r="BH44" s="120" t="str">
        <f t="shared" si="43"/>
        <v/>
      </c>
      <c r="BI44" s="120" t="str">
        <f t="shared" si="43"/>
        <v/>
      </c>
      <c r="BJ44" s="120" t="str">
        <f t="shared" si="43"/>
        <v/>
      </c>
      <c r="BK44" s="120" t="str">
        <f t="shared" si="43"/>
        <v/>
      </c>
      <c r="BL44" s="120" t="str">
        <f t="shared" si="43"/>
        <v/>
      </c>
      <c r="BM44" s="120" t="str">
        <f t="shared" si="43"/>
        <v/>
      </c>
      <c r="BN44" s="120" t="str">
        <f t="shared" si="43"/>
        <v/>
      </c>
      <c r="BO44" s="120" t="str">
        <f t="shared" si="43"/>
        <v/>
      </c>
      <c r="BP44" s="120" t="str">
        <f t="shared" si="43"/>
        <v/>
      </c>
      <c r="BQ44" s="120" t="str">
        <f t="shared" si="43"/>
        <v/>
      </c>
    </row>
    <row r="45" spans="1:71" s="187" customFormat="1" ht="30" customHeight="1">
      <c r="A45" s="530" t="str">
        <f>IF(A19="","",A19)</f>
        <v/>
      </c>
      <c r="B45" s="520" t="str">
        <f>IF(B19="","",B19)</f>
        <v/>
      </c>
      <c r="C45" s="279" t="s">
        <v>76</v>
      </c>
      <c r="D45" s="91"/>
      <c r="E45" s="92"/>
      <c r="F45" s="92"/>
      <c r="G45" s="93"/>
      <c r="H45" s="93"/>
      <c r="I45" s="292" t="str">
        <f t="shared" si="25"/>
        <v/>
      </c>
      <c r="J45" s="281" t="str">
        <f t="shared" si="35"/>
        <v/>
      </c>
      <c r="K45" s="282" t="str">
        <f t="shared" si="26"/>
        <v/>
      </c>
      <c r="L45" s="281" t="str">
        <f t="shared" si="36"/>
        <v/>
      </c>
      <c r="M45" s="282" t="str">
        <f t="shared" si="27"/>
        <v/>
      </c>
      <c r="N45" s="284" t="str">
        <f t="shared" si="32"/>
        <v/>
      </c>
      <c r="O45" s="94"/>
      <c r="P45" s="279" t="s">
        <v>76</v>
      </c>
      <c r="Q45" s="91"/>
      <c r="R45" s="92"/>
      <c r="S45" s="92"/>
      <c r="T45" s="93"/>
      <c r="U45" s="93"/>
      <c r="V45" s="292" t="str">
        <f t="shared" si="28"/>
        <v/>
      </c>
      <c r="W45" s="281" t="str">
        <f t="shared" si="37"/>
        <v/>
      </c>
      <c r="X45" s="282" t="str">
        <f t="shared" si="29"/>
        <v/>
      </c>
      <c r="Y45" s="281" t="str">
        <f t="shared" si="38"/>
        <v/>
      </c>
      <c r="Z45" s="282" t="str">
        <f t="shared" si="30"/>
        <v/>
      </c>
      <c r="AA45" s="284" t="str">
        <f t="shared" si="33"/>
        <v/>
      </c>
      <c r="AB45" s="94"/>
      <c r="AC45" s="81"/>
      <c r="AD45" s="81"/>
      <c r="AE45" s="81"/>
      <c r="AF45" s="82"/>
      <c r="AG45" s="82"/>
      <c r="AV45" s="479"/>
      <c r="AW45" s="483"/>
      <c r="AX45" s="475" t="s">
        <v>28</v>
      </c>
      <c r="AY45" s="122" t="s">
        <v>88</v>
      </c>
      <c r="AZ45" s="111" t="str">
        <f t="shared" ref="AZ45:BQ45" si="44">IF($E$72="","",(71.498068+94.593053*LOG(E72,10)+41.912053*POWER(LOG(E72,10),2)+9.8247004*POWER(LOG(E72,10),3)+0.28175407*POWER(LOG(E72,10),4)-1.1878455*POWER(LOG(E72,10),5)-0.18014349*POWER(LOG(E72,10),6)+0.14710899*POWER(LOG(E72,10),7)-0.017046845*POWER(LOG(E72,10),8)))</f>
        <v/>
      </c>
      <c r="BA45" s="112" t="str">
        <f t="shared" si="44"/>
        <v/>
      </c>
      <c r="BB45" s="112" t="str">
        <f t="shared" si="44"/>
        <v/>
      </c>
      <c r="BC45" s="112" t="str">
        <f t="shared" si="44"/>
        <v/>
      </c>
      <c r="BD45" s="112" t="str">
        <f t="shared" si="44"/>
        <v/>
      </c>
      <c r="BE45" s="112" t="str">
        <f t="shared" si="44"/>
        <v/>
      </c>
      <c r="BF45" s="112" t="str">
        <f t="shared" si="44"/>
        <v/>
      </c>
      <c r="BG45" s="112" t="str">
        <f t="shared" si="44"/>
        <v/>
      </c>
      <c r="BH45" s="112" t="str">
        <f t="shared" si="44"/>
        <v/>
      </c>
      <c r="BI45" s="112" t="str">
        <f t="shared" si="44"/>
        <v/>
      </c>
      <c r="BJ45" s="112" t="str">
        <f t="shared" si="44"/>
        <v/>
      </c>
      <c r="BK45" s="112" t="str">
        <f t="shared" si="44"/>
        <v/>
      </c>
      <c r="BL45" s="112" t="str">
        <f t="shared" si="44"/>
        <v/>
      </c>
      <c r="BM45" s="112" t="str">
        <f t="shared" si="44"/>
        <v/>
      </c>
      <c r="BN45" s="112" t="str">
        <f t="shared" si="44"/>
        <v/>
      </c>
      <c r="BO45" s="112" t="str">
        <f t="shared" si="44"/>
        <v/>
      </c>
      <c r="BP45" s="112" t="str">
        <f t="shared" si="44"/>
        <v/>
      </c>
      <c r="BQ45" s="112" t="str">
        <f t="shared" si="44"/>
        <v/>
      </c>
    </row>
    <row r="46" spans="1:71" s="187" customFormat="1" ht="30" customHeight="1" thickBot="1">
      <c r="A46" s="466"/>
      <c r="B46" s="521"/>
      <c r="C46" s="285" t="s">
        <v>82</v>
      </c>
      <c r="D46" s="95"/>
      <c r="E46" s="96"/>
      <c r="F46" s="96"/>
      <c r="G46" s="97"/>
      <c r="H46" s="97"/>
      <c r="I46" s="286" t="str">
        <f t="shared" si="25"/>
        <v/>
      </c>
      <c r="J46" s="287" t="str">
        <f t="shared" si="35"/>
        <v/>
      </c>
      <c r="K46" s="288" t="str">
        <f t="shared" si="26"/>
        <v/>
      </c>
      <c r="L46" s="287" t="str">
        <f t="shared" si="36"/>
        <v/>
      </c>
      <c r="M46" s="288" t="str">
        <f t="shared" si="27"/>
        <v/>
      </c>
      <c r="N46" s="287" t="str">
        <f t="shared" si="32"/>
        <v/>
      </c>
      <c r="O46" s="98"/>
      <c r="P46" s="285" t="s">
        <v>82</v>
      </c>
      <c r="Q46" s="95"/>
      <c r="R46" s="96"/>
      <c r="S46" s="96"/>
      <c r="T46" s="97"/>
      <c r="U46" s="97"/>
      <c r="V46" s="286" t="str">
        <f t="shared" si="28"/>
        <v/>
      </c>
      <c r="W46" s="287" t="str">
        <f t="shared" si="37"/>
        <v/>
      </c>
      <c r="X46" s="288" t="str">
        <f t="shared" si="29"/>
        <v/>
      </c>
      <c r="Y46" s="287" t="str">
        <f t="shared" si="38"/>
        <v/>
      </c>
      <c r="Z46" s="288" t="str">
        <f t="shared" si="30"/>
        <v/>
      </c>
      <c r="AA46" s="287" t="str">
        <f t="shared" si="33"/>
        <v/>
      </c>
      <c r="AB46" s="98"/>
      <c r="AC46" s="81"/>
      <c r="AD46" s="81"/>
      <c r="AE46" s="81"/>
      <c r="AF46" s="82"/>
      <c r="AG46" s="82"/>
      <c r="AV46" s="479"/>
      <c r="AW46" s="483"/>
      <c r="AX46" s="476"/>
      <c r="AY46" s="126" t="s">
        <v>35</v>
      </c>
      <c r="AZ46" s="248"/>
      <c r="BA46" s="117" t="str">
        <f t="shared" ref="BA46:BQ46" si="45">IF($E$72="","",((F72-E72)/(0.5*(F72+E72))))</f>
        <v/>
      </c>
      <c r="BB46" s="117" t="str">
        <f t="shared" si="45"/>
        <v/>
      </c>
      <c r="BC46" s="117" t="str">
        <f t="shared" si="45"/>
        <v/>
      </c>
      <c r="BD46" s="117" t="str">
        <f t="shared" si="45"/>
        <v/>
      </c>
      <c r="BE46" s="117" t="str">
        <f t="shared" si="45"/>
        <v/>
      </c>
      <c r="BF46" s="117" t="str">
        <f t="shared" si="45"/>
        <v/>
      </c>
      <c r="BG46" s="117" t="str">
        <f t="shared" si="45"/>
        <v/>
      </c>
      <c r="BH46" s="117" t="str">
        <f t="shared" si="45"/>
        <v/>
      </c>
      <c r="BI46" s="117" t="str">
        <f t="shared" si="45"/>
        <v/>
      </c>
      <c r="BJ46" s="117" t="str">
        <f t="shared" si="45"/>
        <v/>
      </c>
      <c r="BK46" s="117" t="str">
        <f t="shared" si="45"/>
        <v/>
      </c>
      <c r="BL46" s="117" t="str">
        <f t="shared" si="45"/>
        <v/>
      </c>
      <c r="BM46" s="117" t="str">
        <f t="shared" si="45"/>
        <v/>
      </c>
      <c r="BN46" s="117" t="str">
        <f t="shared" si="45"/>
        <v/>
      </c>
      <c r="BO46" s="117" t="str">
        <f t="shared" si="45"/>
        <v/>
      </c>
      <c r="BP46" s="117" t="str">
        <f t="shared" si="45"/>
        <v/>
      </c>
      <c r="BQ46" s="117" t="str">
        <f t="shared" si="45"/>
        <v/>
      </c>
    </row>
    <row r="47" spans="1:71" s="187" customFormat="1" ht="30" customHeight="1" thickBot="1">
      <c r="A47" s="530" t="str">
        <f>IF(A21="","",A21)</f>
        <v/>
      </c>
      <c r="B47" s="520" t="str">
        <f>IF(B21="","",B21)</f>
        <v/>
      </c>
      <c r="C47" s="279" t="s">
        <v>76</v>
      </c>
      <c r="D47" s="91"/>
      <c r="E47" s="92"/>
      <c r="F47" s="92"/>
      <c r="G47" s="93"/>
      <c r="H47" s="93"/>
      <c r="I47" s="292" t="str">
        <f t="shared" si="25"/>
        <v/>
      </c>
      <c r="J47" s="281" t="str">
        <f t="shared" si="35"/>
        <v/>
      </c>
      <c r="K47" s="282" t="str">
        <f t="shared" si="26"/>
        <v/>
      </c>
      <c r="L47" s="281" t="str">
        <f t="shared" si="36"/>
        <v/>
      </c>
      <c r="M47" s="282" t="str">
        <f t="shared" si="27"/>
        <v/>
      </c>
      <c r="N47" s="284" t="str">
        <f t="shared" si="32"/>
        <v/>
      </c>
      <c r="O47" s="94"/>
      <c r="P47" s="279" t="s">
        <v>76</v>
      </c>
      <c r="Q47" s="91"/>
      <c r="R47" s="92"/>
      <c r="S47" s="92"/>
      <c r="T47" s="93"/>
      <c r="U47" s="93"/>
      <c r="V47" s="292" t="str">
        <f t="shared" si="28"/>
        <v/>
      </c>
      <c r="W47" s="281" t="str">
        <f t="shared" si="37"/>
        <v/>
      </c>
      <c r="X47" s="282" t="str">
        <f t="shared" si="29"/>
        <v/>
      </c>
      <c r="Y47" s="281" t="str">
        <f t="shared" si="38"/>
        <v/>
      </c>
      <c r="Z47" s="282" t="str">
        <f t="shared" si="30"/>
        <v/>
      </c>
      <c r="AA47" s="284" t="str">
        <f t="shared" si="33"/>
        <v/>
      </c>
      <c r="AB47" s="94"/>
      <c r="AC47" s="81"/>
      <c r="AD47" s="81"/>
      <c r="AE47" s="81"/>
      <c r="AF47" s="82"/>
      <c r="AG47" s="82"/>
      <c r="AV47" s="479"/>
      <c r="AW47" s="484"/>
      <c r="AX47" s="477"/>
      <c r="AY47" s="127" t="s">
        <v>36</v>
      </c>
      <c r="AZ47" s="247"/>
      <c r="BA47" s="120" t="str">
        <f t="shared" ref="BA47:BQ47" si="46">IF(BA$50="","",(ABS(BA$50-BA46)/BA$50)*100)</f>
        <v/>
      </c>
      <c r="BB47" s="120" t="str">
        <f t="shared" si="46"/>
        <v/>
      </c>
      <c r="BC47" s="120" t="str">
        <f t="shared" si="46"/>
        <v/>
      </c>
      <c r="BD47" s="120" t="str">
        <f t="shared" si="46"/>
        <v/>
      </c>
      <c r="BE47" s="120" t="str">
        <f t="shared" si="46"/>
        <v/>
      </c>
      <c r="BF47" s="120" t="str">
        <f t="shared" si="46"/>
        <v/>
      </c>
      <c r="BG47" s="120" t="str">
        <f t="shared" si="46"/>
        <v/>
      </c>
      <c r="BH47" s="120" t="str">
        <f t="shared" si="46"/>
        <v/>
      </c>
      <c r="BI47" s="120" t="str">
        <f t="shared" si="46"/>
        <v/>
      </c>
      <c r="BJ47" s="120" t="str">
        <f t="shared" si="46"/>
        <v/>
      </c>
      <c r="BK47" s="120" t="str">
        <f t="shared" si="46"/>
        <v/>
      </c>
      <c r="BL47" s="120" t="str">
        <f t="shared" si="46"/>
        <v/>
      </c>
      <c r="BM47" s="120" t="str">
        <f t="shared" si="46"/>
        <v/>
      </c>
      <c r="BN47" s="120" t="str">
        <f t="shared" si="46"/>
        <v/>
      </c>
      <c r="BO47" s="120" t="str">
        <f t="shared" si="46"/>
        <v/>
      </c>
      <c r="BP47" s="120" t="str">
        <f t="shared" si="46"/>
        <v/>
      </c>
      <c r="BQ47" s="120" t="str">
        <f t="shared" si="46"/>
        <v/>
      </c>
    </row>
    <row r="48" spans="1:71" s="187" customFormat="1" ht="30" customHeight="1" thickBot="1">
      <c r="A48" s="466"/>
      <c r="B48" s="521"/>
      <c r="C48" s="285" t="s">
        <v>82</v>
      </c>
      <c r="D48" s="95"/>
      <c r="E48" s="96"/>
      <c r="F48" s="96"/>
      <c r="G48" s="97"/>
      <c r="H48" s="97"/>
      <c r="I48" s="286" t="str">
        <f t="shared" si="25"/>
        <v/>
      </c>
      <c r="J48" s="287" t="str">
        <f t="shared" si="35"/>
        <v/>
      </c>
      <c r="K48" s="288" t="str">
        <f t="shared" si="26"/>
        <v/>
      </c>
      <c r="L48" s="287" t="str">
        <f t="shared" si="36"/>
        <v/>
      </c>
      <c r="M48" s="288" t="str">
        <f t="shared" si="27"/>
        <v/>
      </c>
      <c r="N48" s="287" t="str">
        <f t="shared" si="32"/>
        <v/>
      </c>
      <c r="O48" s="98"/>
      <c r="P48" s="285" t="s">
        <v>82</v>
      </c>
      <c r="Q48" s="95"/>
      <c r="R48" s="96"/>
      <c r="S48" s="96"/>
      <c r="T48" s="97"/>
      <c r="U48" s="97"/>
      <c r="V48" s="286" t="str">
        <f t="shared" si="28"/>
        <v/>
      </c>
      <c r="W48" s="287" t="str">
        <f t="shared" si="37"/>
        <v/>
      </c>
      <c r="X48" s="288" t="str">
        <f t="shared" si="29"/>
        <v/>
      </c>
      <c r="Y48" s="287" t="str">
        <f t="shared" si="38"/>
        <v/>
      </c>
      <c r="Z48" s="288" t="str">
        <f t="shared" si="30"/>
        <v/>
      </c>
      <c r="AA48" s="287" t="str">
        <f t="shared" si="33"/>
        <v/>
      </c>
      <c r="AB48" s="98"/>
      <c r="AC48" s="81"/>
      <c r="AD48" s="81"/>
      <c r="AE48" s="81"/>
      <c r="AF48" s="82"/>
      <c r="AG48" s="82"/>
      <c r="AV48" s="479"/>
      <c r="AW48" s="485" t="s">
        <v>49</v>
      </c>
      <c r="AX48" s="249" t="s">
        <v>86</v>
      </c>
      <c r="AY48" s="110" t="s">
        <v>34</v>
      </c>
      <c r="AZ48" s="134" t="str">
        <f>IF($E$70="","",(E70+E72)/2)</f>
        <v/>
      </c>
      <c r="BA48" s="124" t="str">
        <f t="shared" ref="BA48:BP48" si="47">IF($V$70="","",(10^((-1.3011877+(0.080242636*LN(BA49))+(0.13646699*(LN(BA49))^2)+(-0.025468404*(LN(BA49))^3)+(0.0013635334*(LN(BA49))^4))/(1+(-0.025840191*LN(BA49))+(-0.10320229*(LN(BA49))^2)+(0.02874562*(LN(BA49))^3)+(-0.0031978977*(LN(BA49))^4)+(0.00012992634*(LN(BA49))^5)))))</f>
        <v/>
      </c>
      <c r="BB48" s="124" t="str">
        <f t="shared" si="47"/>
        <v/>
      </c>
      <c r="BC48" s="124" t="str">
        <f t="shared" si="47"/>
        <v/>
      </c>
      <c r="BD48" s="124" t="str">
        <f t="shared" si="47"/>
        <v/>
      </c>
      <c r="BE48" s="124" t="str">
        <f t="shared" si="47"/>
        <v/>
      </c>
      <c r="BF48" s="124" t="str">
        <f t="shared" si="47"/>
        <v/>
      </c>
      <c r="BG48" s="124" t="str">
        <f t="shared" si="47"/>
        <v/>
      </c>
      <c r="BH48" s="124" t="str">
        <f t="shared" si="47"/>
        <v/>
      </c>
      <c r="BI48" s="124" t="str">
        <f t="shared" si="47"/>
        <v/>
      </c>
      <c r="BJ48" s="124" t="str">
        <f t="shared" si="47"/>
        <v/>
      </c>
      <c r="BK48" s="124" t="str">
        <f t="shared" si="47"/>
        <v/>
      </c>
      <c r="BL48" s="124" t="str">
        <f t="shared" si="47"/>
        <v/>
      </c>
      <c r="BM48" s="124" t="str">
        <f t="shared" si="47"/>
        <v/>
      </c>
      <c r="BN48" s="124" t="str">
        <f t="shared" si="47"/>
        <v/>
      </c>
      <c r="BO48" s="124" t="str">
        <f t="shared" si="47"/>
        <v/>
      </c>
      <c r="BP48" s="124" t="str">
        <f t="shared" si="47"/>
        <v/>
      </c>
      <c r="BQ48" s="250" t="str">
        <f>IF($E$70="","",(V70+V72)/2)</f>
        <v/>
      </c>
      <c r="BR48" s="251" t="s">
        <v>89</v>
      </c>
      <c r="BS48" s="129" t="str">
        <f>IF($V$70="","",(BQ49-AZ49)/$V$61)</f>
        <v/>
      </c>
    </row>
    <row r="49" spans="1:71" s="187" customFormat="1" ht="30" customHeight="1" thickBot="1">
      <c r="A49" s="530" t="str">
        <f>IF(A23="","",A23)</f>
        <v/>
      </c>
      <c r="B49" s="520" t="str">
        <f>IF(B23="","",B23)</f>
        <v/>
      </c>
      <c r="C49" s="279" t="s">
        <v>76</v>
      </c>
      <c r="D49" s="91"/>
      <c r="E49" s="92"/>
      <c r="F49" s="92"/>
      <c r="G49" s="93"/>
      <c r="H49" s="93"/>
      <c r="I49" s="292" t="str">
        <f t="shared" si="25"/>
        <v/>
      </c>
      <c r="J49" s="281" t="str">
        <f t="shared" si="35"/>
        <v/>
      </c>
      <c r="K49" s="282" t="str">
        <f t="shared" si="26"/>
        <v/>
      </c>
      <c r="L49" s="281" t="str">
        <f t="shared" si="36"/>
        <v/>
      </c>
      <c r="M49" s="282" t="str">
        <f t="shared" si="27"/>
        <v/>
      </c>
      <c r="N49" s="284" t="str">
        <f t="shared" si="32"/>
        <v/>
      </c>
      <c r="O49" s="94"/>
      <c r="P49" s="279" t="s">
        <v>76</v>
      </c>
      <c r="Q49" s="91"/>
      <c r="R49" s="92"/>
      <c r="S49" s="92"/>
      <c r="T49" s="93"/>
      <c r="U49" s="93"/>
      <c r="V49" s="292" t="str">
        <f t="shared" si="28"/>
        <v/>
      </c>
      <c r="W49" s="281" t="str">
        <f t="shared" si="37"/>
        <v/>
      </c>
      <c r="X49" s="282" t="str">
        <f t="shared" si="29"/>
        <v/>
      </c>
      <c r="Y49" s="281" t="str">
        <f t="shared" si="38"/>
        <v/>
      </c>
      <c r="Z49" s="282" t="str">
        <f t="shared" si="30"/>
        <v/>
      </c>
      <c r="AA49" s="284" t="str">
        <f t="shared" si="33"/>
        <v/>
      </c>
      <c r="AB49" s="94"/>
      <c r="AC49" s="81"/>
      <c r="AD49" s="81"/>
      <c r="AE49" s="81"/>
      <c r="AF49" s="82"/>
      <c r="AG49" s="82"/>
      <c r="AV49" s="479"/>
      <c r="AW49" s="486"/>
      <c r="AX49" s="252" t="s">
        <v>87</v>
      </c>
      <c r="AY49" s="130" t="s">
        <v>88</v>
      </c>
      <c r="AZ49" s="116" t="str">
        <f>IF(E70="","",(71.498068+94.593053*LOG(AZ48,10)+41.912053*POWER(LOG(AZ48,10),2)+9.8247004*POWER(LOG(AZ48,10),3)+0.28175407*POWER(LOG(AZ48,10),4)-1.1878455*POWER(LOG(AZ48,10),5)-0.18014349*POWER(LOG(AZ48,10),6)+0.14710899*POWER(LOG(AZ48,10),7)-0.017046845*POWER(LOG(AZ48,10),8)))</f>
        <v/>
      </c>
      <c r="BA49" s="117" t="str">
        <f t="shared" ref="BA49:BP49" si="48">IF($V$70="","",$BS$48*F61+$BS$49)</f>
        <v/>
      </c>
      <c r="BB49" s="117" t="str">
        <f t="shared" si="48"/>
        <v/>
      </c>
      <c r="BC49" s="117" t="str">
        <f t="shared" si="48"/>
        <v/>
      </c>
      <c r="BD49" s="117" t="str">
        <f t="shared" si="48"/>
        <v/>
      </c>
      <c r="BE49" s="117" t="str">
        <f t="shared" si="48"/>
        <v/>
      </c>
      <c r="BF49" s="117" t="str">
        <f t="shared" si="48"/>
        <v/>
      </c>
      <c r="BG49" s="117" t="str">
        <f t="shared" si="48"/>
        <v/>
      </c>
      <c r="BH49" s="117" t="str">
        <f t="shared" si="48"/>
        <v/>
      </c>
      <c r="BI49" s="117" t="str">
        <f t="shared" si="48"/>
        <v/>
      </c>
      <c r="BJ49" s="117" t="str">
        <f t="shared" si="48"/>
        <v/>
      </c>
      <c r="BK49" s="117" t="str">
        <f t="shared" si="48"/>
        <v/>
      </c>
      <c r="BL49" s="117" t="str">
        <f t="shared" si="48"/>
        <v/>
      </c>
      <c r="BM49" s="117" t="str">
        <f t="shared" si="48"/>
        <v/>
      </c>
      <c r="BN49" s="117" t="str">
        <f t="shared" si="48"/>
        <v/>
      </c>
      <c r="BO49" s="117" t="str">
        <f t="shared" si="48"/>
        <v/>
      </c>
      <c r="BP49" s="117" t="str">
        <f t="shared" si="48"/>
        <v/>
      </c>
      <c r="BQ49" s="118" t="str">
        <f>IF(V70="","",(71.498068+94.593053*LOG(BQ48,10)+41.912053*POWER(LOG(BQ48,10),2)+9.8247004*POWER(LOG(BQ48,10),3)+0.28175407*POWER(LOG(BQ48,10),4)-1.1878455*POWER(LOG(BQ48,10),5)-0.18014349*POWER(LOG(BQ48,10),6)+0.14710899*POWER(LOG(BQ48,10),7)-0.017046845*POWER(LOG(BQ48,10),8)))</f>
        <v/>
      </c>
      <c r="BR49" s="253" t="s">
        <v>90</v>
      </c>
      <c r="BS49" s="131" t="str">
        <f>IF(AZ49="","",AZ49)</f>
        <v/>
      </c>
    </row>
    <row r="50" spans="1:71" s="187" customFormat="1" ht="30" customHeight="1" thickBot="1">
      <c r="A50" s="466"/>
      <c r="B50" s="521"/>
      <c r="C50" s="285" t="s">
        <v>82</v>
      </c>
      <c r="D50" s="95"/>
      <c r="E50" s="96"/>
      <c r="F50" s="96"/>
      <c r="G50" s="97"/>
      <c r="H50" s="97"/>
      <c r="I50" s="286" t="str">
        <f t="shared" si="25"/>
        <v/>
      </c>
      <c r="J50" s="287" t="str">
        <f t="shared" si="35"/>
        <v/>
      </c>
      <c r="K50" s="288" t="str">
        <f t="shared" si="26"/>
        <v/>
      </c>
      <c r="L50" s="287" t="str">
        <f t="shared" si="36"/>
        <v/>
      </c>
      <c r="M50" s="288" t="str">
        <f t="shared" si="27"/>
        <v/>
      </c>
      <c r="N50" s="287" t="str">
        <f t="shared" si="32"/>
        <v/>
      </c>
      <c r="O50" s="98"/>
      <c r="P50" s="285" t="s">
        <v>82</v>
      </c>
      <c r="Q50" s="95"/>
      <c r="R50" s="96"/>
      <c r="S50" s="96"/>
      <c r="T50" s="97"/>
      <c r="U50" s="97"/>
      <c r="V50" s="286" t="str">
        <f t="shared" si="28"/>
        <v/>
      </c>
      <c r="W50" s="287" t="str">
        <f t="shared" si="37"/>
        <v/>
      </c>
      <c r="X50" s="288" t="str">
        <f t="shared" si="29"/>
        <v/>
      </c>
      <c r="Y50" s="287" t="str">
        <f t="shared" si="38"/>
        <v/>
      </c>
      <c r="Z50" s="288" t="str">
        <f t="shared" si="30"/>
        <v/>
      </c>
      <c r="AA50" s="287" t="str">
        <f t="shared" si="33"/>
        <v/>
      </c>
      <c r="AB50" s="98"/>
      <c r="AC50" s="81"/>
      <c r="AD50" s="81"/>
      <c r="AE50" s="81"/>
      <c r="AF50" s="82"/>
      <c r="AG50" s="82"/>
      <c r="AV50" s="479"/>
      <c r="AW50" s="486"/>
      <c r="AX50" s="132" t="s">
        <v>35</v>
      </c>
      <c r="AY50" s="126" t="s">
        <v>35</v>
      </c>
      <c r="AZ50" s="248"/>
      <c r="BA50" s="117" t="str">
        <f t="shared" ref="BA50:BQ50" si="49">IF($V$70="","",((BA48-AZ48)/(0.5*(BA48+AZ48))))</f>
        <v/>
      </c>
      <c r="BB50" s="117" t="str">
        <f t="shared" si="49"/>
        <v/>
      </c>
      <c r="BC50" s="117" t="str">
        <f t="shared" si="49"/>
        <v/>
      </c>
      <c r="BD50" s="117" t="str">
        <f t="shared" si="49"/>
        <v/>
      </c>
      <c r="BE50" s="117" t="str">
        <f t="shared" si="49"/>
        <v/>
      </c>
      <c r="BF50" s="117" t="str">
        <f t="shared" si="49"/>
        <v/>
      </c>
      <c r="BG50" s="117" t="str">
        <f t="shared" si="49"/>
        <v/>
      </c>
      <c r="BH50" s="117" t="str">
        <f t="shared" si="49"/>
        <v/>
      </c>
      <c r="BI50" s="117" t="str">
        <f t="shared" si="49"/>
        <v/>
      </c>
      <c r="BJ50" s="117" t="str">
        <f t="shared" si="49"/>
        <v/>
      </c>
      <c r="BK50" s="117" t="str">
        <f t="shared" si="49"/>
        <v/>
      </c>
      <c r="BL50" s="117" t="str">
        <f t="shared" si="49"/>
        <v/>
      </c>
      <c r="BM50" s="117" t="str">
        <f t="shared" si="49"/>
        <v/>
      </c>
      <c r="BN50" s="117" t="str">
        <f t="shared" si="49"/>
        <v/>
      </c>
      <c r="BO50" s="117" t="str">
        <f t="shared" si="49"/>
        <v/>
      </c>
      <c r="BP50" s="117" t="str">
        <f t="shared" si="49"/>
        <v/>
      </c>
      <c r="BQ50" s="117" t="str">
        <f t="shared" si="49"/>
        <v/>
      </c>
    </row>
    <row r="51" spans="1:71" s="187" customFormat="1" ht="30" customHeight="1">
      <c r="A51" s="530" t="str">
        <f>IF(A25="","",A25)</f>
        <v/>
      </c>
      <c r="B51" s="520" t="str">
        <f>IF(B25="","",B25)</f>
        <v/>
      </c>
      <c r="C51" s="279" t="s">
        <v>76</v>
      </c>
      <c r="D51" s="91"/>
      <c r="E51" s="92"/>
      <c r="F51" s="92"/>
      <c r="G51" s="93"/>
      <c r="H51" s="93"/>
      <c r="I51" s="292" t="str">
        <f t="shared" si="25"/>
        <v/>
      </c>
      <c r="J51" s="281" t="str">
        <f t="shared" si="35"/>
        <v/>
      </c>
      <c r="K51" s="282" t="str">
        <f t="shared" si="26"/>
        <v/>
      </c>
      <c r="L51" s="281" t="str">
        <f t="shared" si="36"/>
        <v/>
      </c>
      <c r="M51" s="282" t="str">
        <f t="shared" si="27"/>
        <v/>
      </c>
      <c r="N51" s="284" t="str">
        <f t="shared" si="32"/>
        <v/>
      </c>
      <c r="O51" s="94"/>
      <c r="P51" s="279" t="s">
        <v>76</v>
      </c>
      <c r="Q51" s="91"/>
      <c r="R51" s="92"/>
      <c r="S51" s="92"/>
      <c r="T51" s="93"/>
      <c r="U51" s="93"/>
      <c r="V51" s="292" t="str">
        <f t="shared" si="28"/>
        <v/>
      </c>
      <c r="W51" s="281" t="str">
        <f t="shared" si="37"/>
        <v/>
      </c>
      <c r="X51" s="282" t="str">
        <f t="shared" si="29"/>
        <v/>
      </c>
      <c r="Y51" s="281" t="str">
        <f t="shared" si="38"/>
        <v/>
      </c>
      <c r="Z51" s="294" t="str">
        <f t="shared" si="30"/>
        <v/>
      </c>
      <c r="AA51" s="241" t="str">
        <f t="shared" si="33"/>
        <v/>
      </c>
      <c r="AB51" s="94"/>
      <c r="AC51" s="81"/>
      <c r="AD51" s="81"/>
      <c r="AE51" s="81"/>
      <c r="AF51" s="82"/>
      <c r="AG51" s="82"/>
      <c r="AV51" s="479"/>
      <c r="AW51" s="486"/>
      <c r="AX51" s="132" t="s">
        <v>83</v>
      </c>
      <c r="AY51" s="133">
        <f>IF($AY$16="","",$AY$16)</f>
        <v>0.1</v>
      </c>
      <c r="AZ51" s="248"/>
      <c r="BA51" s="117" t="str">
        <f t="shared" ref="BA51:BQ51" si="50">IF($V$70="","",BA$50*(1+$AY$51))</f>
        <v/>
      </c>
      <c r="BB51" s="117" t="str">
        <f t="shared" si="50"/>
        <v/>
      </c>
      <c r="BC51" s="117" t="str">
        <f t="shared" si="50"/>
        <v/>
      </c>
      <c r="BD51" s="117" t="str">
        <f t="shared" si="50"/>
        <v/>
      </c>
      <c r="BE51" s="117" t="str">
        <f t="shared" si="50"/>
        <v/>
      </c>
      <c r="BF51" s="117" t="str">
        <f t="shared" si="50"/>
        <v/>
      </c>
      <c r="BG51" s="117" t="str">
        <f t="shared" si="50"/>
        <v/>
      </c>
      <c r="BH51" s="117" t="str">
        <f t="shared" si="50"/>
        <v/>
      </c>
      <c r="BI51" s="117" t="str">
        <f t="shared" si="50"/>
        <v/>
      </c>
      <c r="BJ51" s="117" t="str">
        <f t="shared" si="50"/>
        <v/>
      </c>
      <c r="BK51" s="117" t="str">
        <f t="shared" si="50"/>
        <v/>
      </c>
      <c r="BL51" s="117" t="str">
        <f t="shared" si="50"/>
        <v/>
      </c>
      <c r="BM51" s="117" t="str">
        <f t="shared" si="50"/>
        <v/>
      </c>
      <c r="BN51" s="117" t="str">
        <f t="shared" si="50"/>
        <v/>
      </c>
      <c r="BO51" s="117" t="str">
        <f t="shared" si="50"/>
        <v/>
      </c>
      <c r="BP51" s="117" t="str">
        <f t="shared" si="50"/>
        <v/>
      </c>
      <c r="BQ51" s="117" t="str">
        <f t="shared" si="50"/>
        <v/>
      </c>
    </row>
    <row r="52" spans="1:71" s="187" customFormat="1" ht="30" customHeight="1" thickBot="1">
      <c r="A52" s="466"/>
      <c r="B52" s="521"/>
      <c r="C52" s="285" t="s">
        <v>82</v>
      </c>
      <c r="D52" s="95"/>
      <c r="E52" s="96"/>
      <c r="F52" s="96"/>
      <c r="G52" s="97"/>
      <c r="H52" s="97"/>
      <c r="I52" s="286" t="str">
        <f t="shared" si="25"/>
        <v/>
      </c>
      <c r="J52" s="287" t="str">
        <f t="shared" si="35"/>
        <v/>
      </c>
      <c r="K52" s="288" t="str">
        <f t="shared" si="26"/>
        <v/>
      </c>
      <c r="L52" s="287" t="str">
        <f t="shared" si="36"/>
        <v/>
      </c>
      <c r="M52" s="288" t="str">
        <f t="shared" si="27"/>
        <v/>
      </c>
      <c r="N52" s="287" t="str">
        <f t="shared" si="32"/>
        <v/>
      </c>
      <c r="O52" s="98"/>
      <c r="P52" s="285" t="s">
        <v>82</v>
      </c>
      <c r="Q52" s="95"/>
      <c r="R52" s="96"/>
      <c r="S52" s="96"/>
      <c r="T52" s="97"/>
      <c r="U52" s="97"/>
      <c r="V52" s="286" t="str">
        <f t="shared" si="28"/>
        <v/>
      </c>
      <c r="W52" s="287" t="str">
        <f t="shared" si="37"/>
        <v/>
      </c>
      <c r="X52" s="288" t="str">
        <f t="shared" si="29"/>
        <v/>
      </c>
      <c r="Y52" s="287" t="str">
        <f t="shared" si="38"/>
        <v/>
      </c>
      <c r="Z52" s="295" t="str">
        <f t="shared" si="30"/>
        <v/>
      </c>
      <c r="AA52" s="296" t="str">
        <f t="shared" si="33"/>
        <v/>
      </c>
      <c r="AB52" s="98"/>
      <c r="AC52" s="81"/>
      <c r="AD52" s="81"/>
      <c r="AE52" s="81"/>
      <c r="AF52" s="82"/>
      <c r="AG52" s="82"/>
      <c r="AV52" s="480"/>
      <c r="AW52" s="487"/>
      <c r="AX52" s="132" t="s">
        <v>84</v>
      </c>
      <c r="AY52" s="133">
        <f>IF($AY$16="","",-$AY$16)</f>
        <v>-0.1</v>
      </c>
      <c r="AZ52" s="247"/>
      <c r="BA52" s="120" t="str">
        <f t="shared" ref="BA52:BQ52" si="51">IF($V$70="","",BA$50*(1-$AY$51))</f>
        <v/>
      </c>
      <c r="BB52" s="120" t="str">
        <f t="shared" si="51"/>
        <v/>
      </c>
      <c r="BC52" s="120" t="str">
        <f t="shared" si="51"/>
        <v/>
      </c>
      <c r="BD52" s="120" t="str">
        <f t="shared" si="51"/>
        <v/>
      </c>
      <c r="BE52" s="120" t="str">
        <f t="shared" si="51"/>
        <v/>
      </c>
      <c r="BF52" s="120" t="str">
        <f t="shared" si="51"/>
        <v/>
      </c>
      <c r="BG52" s="120" t="str">
        <f t="shared" si="51"/>
        <v/>
      </c>
      <c r="BH52" s="120" t="str">
        <f t="shared" si="51"/>
        <v/>
      </c>
      <c r="BI52" s="120" t="str">
        <f t="shared" si="51"/>
        <v/>
      </c>
      <c r="BJ52" s="120" t="str">
        <f t="shared" si="51"/>
        <v/>
      </c>
      <c r="BK52" s="120" t="str">
        <f t="shared" si="51"/>
        <v/>
      </c>
      <c r="BL52" s="120" t="str">
        <f t="shared" si="51"/>
        <v/>
      </c>
      <c r="BM52" s="120" t="str">
        <f t="shared" si="51"/>
        <v/>
      </c>
      <c r="BN52" s="120" t="str">
        <f t="shared" si="51"/>
        <v/>
      </c>
      <c r="BO52" s="120" t="str">
        <f t="shared" si="51"/>
        <v/>
      </c>
      <c r="BP52" s="120" t="str">
        <f t="shared" si="51"/>
        <v/>
      </c>
      <c r="BQ52" s="120" t="str">
        <f t="shared" si="51"/>
        <v/>
      </c>
    </row>
    <row r="53" spans="1:71" s="187" customFormat="1" ht="30" customHeight="1" thickBot="1">
      <c r="A53" s="530" t="str">
        <f>IF(A27="","",A27)</f>
        <v/>
      </c>
      <c r="B53" s="520" t="str">
        <f>IF(B27="","",B27)</f>
        <v/>
      </c>
      <c r="C53" s="279" t="s">
        <v>76</v>
      </c>
      <c r="D53" s="91"/>
      <c r="E53" s="92"/>
      <c r="F53" s="92"/>
      <c r="G53" s="93"/>
      <c r="H53" s="93"/>
      <c r="I53" s="292" t="str">
        <f t="shared" si="25"/>
        <v/>
      </c>
      <c r="J53" s="281" t="str">
        <f t="shared" si="35"/>
        <v/>
      </c>
      <c r="K53" s="282" t="str">
        <f t="shared" si="26"/>
        <v/>
      </c>
      <c r="L53" s="281" t="str">
        <f t="shared" si="36"/>
        <v/>
      </c>
      <c r="M53" s="282" t="str">
        <f t="shared" si="27"/>
        <v/>
      </c>
      <c r="N53" s="284" t="str">
        <f t="shared" si="32"/>
        <v/>
      </c>
      <c r="O53" s="94"/>
      <c r="P53" s="279" t="s">
        <v>76</v>
      </c>
      <c r="Q53" s="91"/>
      <c r="R53" s="92"/>
      <c r="S53" s="92"/>
      <c r="T53" s="93"/>
      <c r="U53" s="93"/>
      <c r="V53" s="292" t="str">
        <f t="shared" si="28"/>
        <v/>
      </c>
      <c r="W53" s="281" t="str">
        <f t="shared" si="37"/>
        <v/>
      </c>
      <c r="X53" s="282" t="str">
        <f t="shared" si="29"/>
        <v/>
      </c>
      <c r="Y53" s="281" t="str">
        <f t="shared" si="38"/>
        <v/>
      </c>
      <c r="Z53" s="282" t="str">
        <f t="shared" si="30"/>
        <v/>
      </c>
      <c r="AA53" s="284" t="str">
        <f t="shared" si="33"/>
        <v/>
      </c>
      <c r="AB53" s="94"/>
      <c r="AC53" s="81"/>
      <c r="AD53" s="81"/>
      <c r="AE53" s="81"/>
      <c r="AF53" s="82"/>
      <c r="AG53" s="82"/>
    </row>
    <row r="54" spans="1:71" s="187" customFormat="1" ht="30" customHeight="1" thickBot="1">
      <c r="A54" s="466"/>
      <c r="B54" s="521"/>
      <c r="C54" s="285" t="s">
        <v>82</v>
      </c>
      <c r="D54" s="95"/>
      <c r="E54" s="96"/>
      <c r="F54" s="96"/>
      <c r="G54" s="97"/>
      <c r="H54" s="97"/>
      <c r="I54" s="286" t="str">
        <f t="shared" si="25"/>
        <v/>
      </c>
      <c r="J54" s="287" t="str">
        <f t="shared" si="35"/>
        <v/>
      </c>
      <c r="K54" s="288" t="str">
        <f t="shared" si="26"/>
        <v/>
      </c>
      <c r="L54" s="287" t="str">
        <f t="shared" si="36"/>
        <v/>
      </c>
      <c r="M54" s="288" t="str">
        <f t="shared" si="27"/>
        <v/>
      </c>
      <c r="N54" s="287" t="str">
        <f t="shared" si="32"/>
        <v/>
      </c>
      <c r="O54" s="98"/>
      <c r="P54" s="285" t="s">
        <v>82</v>
      </c>
      <c r="Q54" s="95"/>
      <c r="R54" s="96"/>
      <c r="S54" s="96"/>
      <c r="T54" s="97"/>
      <c r="U54" s="97"/>
      <c r="V54" s="286" t="str">
        <f t="shared" si="28"/>
        <v/>
      </c>
      <c r="W54" s="287" t="str">
        <f t="shared" si="37"/>
        <v/>
      </c>
      <c r="X54" s="288" t="str">
        <f t="shared" si="29"/>
        <v/>
      </c>
      <c r="Y54" s="287" t="str">
        <f t="shared" si="38"/>
        <v/>
      </c>
      <c r="Z54" s="288" t="str">
        <f t="shared" si="30"/>
        <v/>
      </c>
      <c r="AA54" s="287" t="str">
        <f t="shared" si="33"/>
        <v/>
      </c>
      <c r="AB54" s="98"/>
      <c r="AC54" s="81"/>
      <c r="AD54" s="81"/>
      <c r="AE54" s="81"/>
      <c r="AF54" s="82"/>
      <c r="AG54" s="82"/>
      <c r="AV54" s="478" t="str">
        <f>IF(B17="","",B17)</f>
        <v/>
      </c>
      <c r="AW54" s="481" t="s">
        <v>85</v>
      </c>
      <c r="AX54" s="475" t="s">
        <v>27</v>
      </c>
      <c r="AY54" s="110" t="s">
        <v>88</v>
      </c>
      <c r="AZ54" s="111" t="str">
        <f>IF($E$74="","",(71.498068+94.593053*LOG(AZ61,10)+41.912053*POWER(LOG(AZ61,10),2)+9.8247004*POWER(LOG(AZ61,10),3)+0.28175407*POWER(LOG(AZ61,10),4)-1.1878455*POWER(LOG(AZ61,10),5)-0.18014349*POWER(LOG(AZ61,10),6)+0.14710899*POWER(LOG(AZ61,10),7)-0.017046845*POWER(LOG(AZ61,10),8)))</f>
        <v/>
      </c>
      <c r="BA54" s="112" t="str">
        <f t="shared" ref="BA54:BQ54" si="52">IF($E$74="","",(71.498068+94.593053*LOG(F74,10)+41.912053*POWER(LOG(F74,10),2)+9.8247004*POWER(LOG(F74,10),3)+0.28175407*POWER(LOG(F74,10),4)-1.1878455*POWER(LOG(F74,10),5)-0.18014349*POWER(LOG(F74,10),6)+0.14710899*POWER(LOG(F74,10),7)-0.017046845*POWER(LOG(F74,10),8)))</f>
        <v/>
      </c>
      <c r="BB54" s="112" t="str">
        <f t="shared" si="52"/>
        <v/>
      </c>
      <c r="BC54" s="112" t="str">
        <f t="shared" si="52"/>
        <v/>
      </c>
      <c r="BD54" s="112" t="str">
        <f t="shared" si="52"/>
        <v/>
      </c>
      <c r="BE54" s="112" t="str">
        <f t="shared" si="52"/>
        <v/>
      </c>
      <c r="BF54" s="112" t="str">
        <f t="shared" si="52"/>
        <v/>
      </c>
      <c r="BG54" s="112" t="str">
        <f t="shared" si="52"/>
        <v/>
      </c>
      <c r="BH54" s="112" t="str">
        <f t="shared" si="52"/>
        <v/>
      </c>
      <c r="BI54" s="112" t="str">
        <f t="shared" si="52"/>
        <v/>
      </c>
      <c r="BJ54" s="112" t="str">
        <f t="shared" si="52"/>
        <v/>
      </c>
      <c r="BK54" s="112" t="str">
        <f t="shared" si="52"/>
        <v/>
      </c>
      <c r="BL54" s="112" t="str">
        <f t="shared" si="52"/>
        <v/>
      </c>
      <c r="BM54" s="112" t="str">
        <f t="shared" si="52"/>
        <v/>
      </c>
      <c r="BN54" s="112" t="str">
        <f t="shared" si="52"/>
        <v/>
      </c>
      <c r="BO54" s="112" t="str">
        <f t="shared" si="52"/>
        <v/>
      </c>
      <c r="BP54" s="112" t="str">
        <f t="shared" si="52"/>
        <v/>
      </c>
      <c r="BQ54" s="112" t="str">
        <f t="shared" si="52"/>
        <v/>
      </c>
    </row>
    <row r="55" spans="1:71" s="187" customFormat="1" ht="30" customHeight="1">
      <c r="A55" s="530" t="str">
        <f>IF(A29="","",A29)</f>
        <v/>
      </c>
      <c r="B55" s="520" t="str">
        <f>IF(B29="","",B29)</f>
        <v/>
      </c>
      <c r="C55" s="279" t="s">
        <v>76</v>
      </c>
      <c r="D55" s="91"/>
      <c r="E55" s="92"/>
      <c r="F55" s="92"/>
      <c r="G55" s="93"/>
      <c r="H55" s="93"/>
      <c r="I55" s="290" t="str">
        <f t="shared" si="25"/>
        <v/>
      </c>
      <c r="J55" s="281" t="str">
        <f t="shared" si="35"/>
        <v/>
      </c>
      <c r="K55" s="282" t="str">
        <f t="shared" si="26"/>
        <v/>
      </c>
      <c r="L55" s="281" t="str">
        <f t="shared" si="36"/>
        <v/>
      </c>
      <c r="M55" s="282" t="str">
        <f t="shared" si="27"/>
        <v/>
      </c>
      <c r="N55" s="284" t="str">
        <f t="shared" si="32"/>
        <v/>
      </c>
      <c r="O55" s="94"/>
      <c r="P55" s="279" t="s">
        <v>76</v>
      </c>
      <c r="Q55" s="91"/>
      <c r="R55" s="92"/>
      <c r="S55" s="92"/>
      <c r="T55" s="93"/>
      <c r="U55" s="93"/>
      <c r="V55" s="290" t="str">
        <f t="shared" si="28"/>
        <v/>
      </c>
      <c r="W55" s="281" t="str">
        <f t="shared" si="37"/>
        <v/>
      </c>
      <c r="X55" s="282" t="str">
        <f t="shared" si="29"/>
        <v/>
      </c>
      <c r="Y55" s="281" t="str">
        <f t="shared" si="38"/>
        <v/>
      </c>
      <c r="Z55" s="282" t="str">
        <f t="shared" si="30"/>
        <v/>
      </c>
      <c r="AA55" s="284" t="str">
        <f t="shared" si="33"/>
        <v/>
      </c>
      <c r="AB55" s="94"/>
      <c r="AC55" s="81"/>
      <c r="AD55" s="81"/>
      <c r="AE55" s="81"/>
      <c r="AF55" s="82"/>
      <c r="AG55" s="82"/>
      <c r="AV55" s="479"/>
      <c r="AW55" s="482"/>
      <c r="AX55" s="476"/>
      <c r="AY55" s="115" t="s">
        <v>35</v>
      </c>
      <c r="AZ55" s="116"/>
      <c r="BA55" s="117" t="str">
        <f t="shared" ref="BA55:BQ55" si="53">IF($E$74="","",((F74-E74)/(0.5*(F74+E74))))</f>
        <v/>
      </c>
      <c r="BB55" s="117" t="str">
        <f t="shared" si="53"/>
        <v/>
      </c>
      <c r="BC55" s="117" t="str">
        <f t="shared" si="53"/>
        <v/>
      </c>
      <c r="BD55" s="117" t="str">
        <f t="shared" si="53"/>
        <v/>
      </c>
      <c r="BE55" s="117" t="str">
        <f t="shared" si="53"/>
        <v/>
      </c>
      <c r="BF55" s="117" t="str">
        <f t="shared" si="53"/>
        <v/>
      </c>
      <c r="BG55" s="117" t="str">
        <f t="shared" si="53"/>
        <v/>
      </c>
      <c r="BH55" s="117" t="str">
        <f t="shared" si="53"/>
        <v/>
      </c>
      <c r="BI55" s="117" t="str">
        <f t="shared" si="53"/>
        <v/>
      </c>
      <c r="BJ55" s="117" t="str">
        <f t="shared" si="53"/>
        <v/>
      </c>
      <c r="BK55" s="117" t="str">
        <f t="shared" si="53"/>
        <v/>
      </c>
      <c r="BL55" s="117" t="str">
        <f t="shared" si="53"/>
        <v/>
      </c>
      <c r="BM55" s="117" t="str">
        <f t="shared" si="53"/>
        <v/>
      </c>
      <c r="BN55" s="117" t="str">
        <f t="shared" si="53"/>
        <v/>
      </c>
      <c r="BO55" s="117" t="str">
        <f t="shared" si="53"/>
        <v/>
      </c>
      <c r="BP55" s="117" t="str">
        <f t="shared" si="53"/>
        <v/>
      </c>
      <c r="BQ55" s="117" t="str">
        <f t="shared" si="53"/>
        <v/>
      </c>
    </row>
    <row r="56" spans="1:71" s="187" customFormat="1" ht="30" customHeight="1" thickBot="1">
      <c r="A56" s="466"/>
      <c r="B56" s="521"/>
      <c r="C56" s="285" t="s">
        <v>82</v>
      </c>
      <c r="D56" s="95"/>
      <c r="E56" s="96"/>
      <c r="F56" s="96"/>
      <c r="G56" s="97"/>
      <c r="H56" s="97"/>
      <c r="I56" s="286" t="str">
        <f t="shared" si="25"/>
        <v/>
      </c>
      <c r="J56" s="287" t="str">
        <f t="shared" si="35"/>
        <v/>
      </c>
      <c r="K56" s="288" t="str">
        <f t="shared" si="26"/>
        <v/>
      </c>
      <c r="L56" s="287" t="str">
        <f t="shared" si="36"/>
        <v/>
      </c>
      <c r="M56" s="288" t="str">
        <f t="shared" si="27"/>
        <v/>
      </c>
      <c r="N56" s="287" t="str">
        <f t="shared" si="32"/>
        <v/>
      </c>
      <c r="O56" s="98"/>
      <c r="P56" s="285" t="s">
        <v>82</v>
      </c>
      <c r="Q56" s="95"/>
      <c r="R56" s="96"/>
      <c r="S56" s="96"/>
      <c r="T56" s="97"/>
      <c r="U56" s="97"/>
      <c r="V56" s="286" t="str">
        <f t="shared" si="28"/>
        <v/>
      </c>
      <c r="W56" s="287" t="str">
        <f t="shared" si="37"/>
        <v/>
      </c>
      <c r="X56" s="288" t="str">
        <f t="shared" si="29"/>
        <v/>
      </c>
      <c r="Y56" s="287" t="str">
        <f t="shared" si="38"/>
        <v/>
      </c>
      <c r="Z56" s="288" t="str">
        <f t="shared" si="30"/>
        <v/>
      </c>
      <c r="AA56" s="287" t="str">
        <f t="shared" si="33"/>
        <v/>
      </c>
      <c r="AB56" s="98"/>
      <c r="AC56" s="81"/>
      <c r="AD56" s="81"/>
      <c r="AE56" s="81"/>
      <c r="AF56" s="82"/>
      <c r="AV56" s="479"/>
      <c r="AW56" s="482"/>
      <c r="AX56" s="477"/>
      <c r="AY56" s="119" t="s">
        <v>36</v>
      </c>
      <c r="AZ56" s="247"/>
      <c r="BA56" s="120" t="str">
        <f t="shared" ref="BA56:BQ56" si="54">IF(BA$63="","",(ABS(BA$63-BA55)/BA$63)*100)</f>
        <v/>
      </c>
      <c r="BB56" s="120" t="str">
        <f t="shared" si="54"/>
        <v/>
      </c>
      <c r="BC56" s="120" t="str">
        <f t="shared" si="54"/>
        <v/>
      </c>
      <c r="BD56" s="120" t="str">
        <f t="shared" si="54"/>
        <v/>
      </c>
      <c r="BE56" s="120" t="str">
        <f t="shared" si="54"/>
        <v/>
      </c>
      <c r="BF56" s="120" t="str">
        <f t="shared" si="54"/>
        <v/>
      </c>
      <c r="BG56" s="120" t="str">
        <f t="shared" si="54"/>
        <v/>
      </c>
      <c r="BH56" s="120" t="str">
        <f t="shared" si="54"/>
        <v/>
      </c>
      <c r="BI56" s="120" t="str">
        <f t="shared" si="54"/>
        <v/>
      </c>
      <c r="BJ56" s="120" t="str">
        <f t="shared" si="54"/>
        <v/>
      </c>
      <c r="BK56" s="120" t="str">
        <f t="shared" si="54"/>
        <v/>
      </c>
      <c r="BL56" s="120" t="str">
        <f t="shared" si="54"/>
        <v/>
      </c>
      <c r="BM56" s="120" t="str">
        <f t="shared" si="54"/>
        <v/>
      </c>
      <c r="BN56" s="120" t="str">
        <f t="shared" si="54"/>
        <v/>
      </c>
      <c r="BO56" s="120" t="str">
        <f t="shared" si="54"/>
        <v/>
      </c>
      <c r="BP56" s="120" t="str">
        <f t="shared" si="54"/>
        <v/>
      </c>
      <c r="BQ56" s="120" t="str">
        <f t="shared" si="54"/>
        <v/>
      </c>
    </row>
    <row r="57" spans="1:71" s="187" customFormat="1" ht="39.950000000000003" customHeight="1" thickBot="1">
      <c r="J57" s="221"/>
      <c r="K57" s="84"/>
      <c r="L57" s="81"/>
      <c r="M57" s="81"/>
      <c r="N57" s="81"/>
      <c r="O57" s="81"/>
      <c r="P57" s="81"/>
      <c r="Q57" s="81"/>
      <c r="R57" s="81"/>
      <c r="S57" s="81"/>
      <c r="T57" s="81"/>
      <c r="U57" s="81"/>
      <c r="V57" s="81"/>
      <c r="W57" s="81"/>
      <c r="X57" s="81"/>
      <c r="Y57" s="82"/>
      <c r="Z57" s="82"/>
      <c r="AA57" s="82"/>
      <c r="AB57" s="82"/>
      <c r="AC57" s="82"/>
      <c r="AD57" s="82"/>
      <c r="AE57" s="82"/>
      <c r="AV57" s="479"/>
      <c r="AW57" s="483"/>
      <c r="AX57" s="475" t="s">
        <v>28</v>
      </c>
      <c r="AY57" s="122" t="s">
        <v>88</v>
      </c>
      <c r="AZ57" s="111" t="str">
        <f t="shared" ref="AZ57:BQ57" si="55">IF($E$76="","",(71.498068+94.593053*LOG(E76,10)+41.912053*POWER(LOG(E76,10),2)+9.8247004*POWER(LOG(E76,10),3)+0.28175407*POWER(LOG(E76,10),4)-1.1878455*POWER(LOG(E76,10),5)-0.18014349*POWER(LOG(E76,10),6)+0.14710899*POWER(LOG(E76,10),7)-0.017046845*POWER(LOG(E76,10),8)))</f>
        <v/>
      </c>
      <c r="BA57" s="112" t="str">
        <f t="shared" si="55"/>
        <v/>
      </c>
      <c r="BB57" s="112" t="str">
        <f t="shared" si="55"/>
        <v/>
      </c>
      <c r="BC57" s="112" t="str">
        <f t="shared" si="55"/>
        <v/>
      </c>
      <c r="BD57" s="112" t="str">
        <f t="shared" si="55"/>
        <v/>
      </c>
      <c r="BE57" s="112" t="str">
        <f t="shared" si="55"/>
        <v/>
      </c>
      <c r="BF57" s="112" t="str">
        <f t="shared" si="55"/>
        <v/>
      </c>
      <c r="BG57" s="112" t="str">
        <f t="shared" si="55"/>
        <v/>
      </c>
      <c r="BH57" s="112" t="str">
        <f t="shared" si="55"/>
        <v/>
      </c>
      <c r="BI57" s="112" t="str">
        <f t="shared" si="55"/>
        <v/>
      </c>
      <c r="BJ57" s="112" t="str">
        <f t="shared" si="55"/>
        <v/>
      </c>
      <c r="BK57" s="112" t="str">
        <f t="shared" si="55"/>
        <v/>
      </c>
      <c r="BL57" s="112" t="str">
        <f t="shared" si="55"/>
        <v/>
      </c>
      <c r="BM57" s="112" t="str">
        <f t="shared" si="55"/>
        <v/>
      </c>
      <c r="BN57" s="112" t="str">
        <f t="shared" si="55"/>
        <v/>
      </c>
      <c r="BO57" s="112" t="str">
        <f t="shared" si="55"/>
        <v/>
      </c>
      <c r="BP57" s="112" t="str">
        <f t="shared" si="55"/>
        <v/>
      </c>
      <c r="BQ57" s="112" t="str">
        <f t="shared" si="55"/>
        <v/>
      </c>
    </row>
    <row r="58" spans="1:71" s="187" customFormat="1" ht="39.950000000000003" customHeight="1" thickBot="1">
      <c r="A58" s="227" t="s">
        <v>198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9"/>
      <c r="AA58" s="82"/>
      <c r="AB58" s="82"/>
      <c r="AC58" s="82"/>
      <c r="AD58" s="82"/>
      <c r="AE58" s="82"/>
      <c r="AV58" s="479"/>
      <c r="AW58" s="483"/>
      <c r="AX58" s="476"/>
      <c r="AY58" s="126" t="s">
        <v>35</v>
      </c>
      <c r="AZ58" s="248"/>
      <c r="BA58" s="117" t="str">
        <f t="shared" ref="BA58:BQ58" si="56">IF($E$76="","",((F76-E76)/(0.5*(F76+E76))))</f>
        <v/>
      </c>
      <c r="BB58" s="117" t="str">
        <f t="shared" si="56"/>
        <v/>
      </c>
      <c r="BC58" s="117" t="str">
        <f t="shared" si="56"/>
        <v/>
      </c>
      <c r="BD58" s="117" t="str">
        <f t="shared" si="56"/>
        <v/>
      </c>
      <c r="BE58" s="117" t="str">
        <f t="shared" si="56"/>
        <v/>
      </c>
      <c r="BF58" s="117" t="str">
        <f t="shared" si="56"/>
        <v/>
      </c>
      <c r="BG58" s="117" t="str">
        <f t="shared" si="56"/>
        <v/>
      </c>
      <c r="BH58" s="117" t="str">
        <f t="shared" si="56"/>
        <v/>
      </c>
      <c r="BI58" s="117" t="str">
        <f t="shared" si="56"/>
        <v/>
      </c>
      <c r="BJ58" s="117" t="str">
        <f t="shared" si="56"/>
        <v/>
      </c>
      <c r="BK58" s="117" t="str">
        <f t="shared" si="56"/>
        <v/>
      </c>
      <c r="BL58" s="117" t="str">
        <f t="shared" si="56"/>
        <v/>
      </c>
      <c r="BM58" s="117" t="str">
        <f t="shared" si="56"/>
        <v/>
      </c>
      <c r="BN58" s="117" t="str">
        <f t="shared" si="56"/>
        <v/>
      </c>
      <c r="BO58" s="117" t="str">
        <f t="shared" si="56"/>
        <v/>
      </c>
      <c r="BP58" s="117" t="str">
        <f t="shared" si="56"/>
        <v/>
      </c>
      <c r="BQ58" s="117" t="str">
        <f t="shared" si="56"/>
        <v/>
      </c>
    </row>
    <row r="59" spans="1:71" s="187" customFormat="1" ht="44.25" customHeight="1" thickBot="1">
      <c r="A59" s="495" t="s">
        <v>164</v>
      </c>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2"/>
      <c r="AA59" s="82"/>
      <c r="AB59" s="82"/>
      <c r="AC59" s="82"/>
      <c r="AD59" s="82"/>
      <c r="AE59" s="82"/>
      <c r="AV59" s="479"/>
      <c r="AW59" s="483"/>
      <c r="AX59" s="476"/>
      <c r="AY59" s="127"/>
      <c r="AZ59" s="302"/>
      <c r="BA59" s="135"/>
      <c r="BB59" s="135"/>
      <c r="BC59" s="135"/>
      <c r="BD59" s="135"/>
      <c r="BE59" s="135"/>
      <c r="BF59" s="135"/>
      <c r="BG59" s="135"/>
      <c r="BH59" s="135"/>
      <c r="BI59" s="135"/>
      <c r="BJ59" s="135"/>
      <c r="BK59" s="135"/>
      <c r="BL59" s="135"/>
      <c r="BM59" s="135"/>
      <c r="BN59" s="135"/>
      <c r="BO59" s="135"/>
      <c r="BP59" s="135"/>
      <c r="BQ59" s="135"/>
    </row>
    <row r="60" spans="1:71" s="187" customFormat="1" ht="45" customHeight="1" thickBot="1">
      <c r="A60" s="538" t="s">
        <v>68</v>
      </c>
      <c r="B60" s="538" t="s">
        <v>45</v>
      </c>
      <c r="C60" s="538" t="s">
        <v>81</v>
      </c>
      <c r="D60" s="312" t="s">
        <v>79</v>
      </c>
      <c r="E60" s="339">
        <v>1</v>
      </c>
      <c r="F60" s="340">
        <v>2</v>
      </c>
      <c r="G60" s="340">
        <v>3</v>
      </c>
      <c r="H60" s="340">
        <v>4</v>
      </c>
      <c r="I60" s="341">
        <v>5</v>
      </c>
      <c r="J60" s="306">
        <v>6</v>
      </c>
      <c r="K60" s="306">
        <v>7</v>
      </c>
      <c r="L60" s="306">
        <v>8</v>
      </c>
      <c r="M60" s="306">
        <v>9</v>
      </c>
      <c r="N60" s="306">
        <v>10</v>
      </c>
      <c r="O60" s="306">
        <v>11</v>
      </c>
      <c r="P60" s="306">
        <v>12</v>
      </c>
      <c r="Q60" s="306">
        <v>13</v>
      </c>
      <c r="R60" s="306">
        <v>14</v>
      </c>
      <c r="S60" s="306">
        <v>15</v>
      </c>
      <c r="T60" s="306">
        <v>16</v>
      </c>
      <c r="U60" s="306">
        <v>17</v>
      </c>
      <c r="V60" s="307">
        <v>18</v>
      </c>
      <c r="W60" s="491" t="s">
        <v>91</v>
      </c>
      <c r="X60" s="491" t="s">
        <v>92</v>
      </c>
      <c r="Y60" s="491" t="s">
        <v>93</v>
      </c>
      <c r="Z60" s="491" t="s">
        <v>26</v>
      </c>
      <c r="AA60" s="82"/>
      <c r="AB60" s="82"/>
      <c r="AC60" s="82"/>
      <c r="AD60" s="82"/>
      <c r="AE60" s="82"/>
      <c r="AV60" s="479"/>
      <c r="AW60" s="484"/>
      <c r="AX60" s="477"/>
      <c r="AY60" s="127" t="s">
        <v>36</v>
      </c>
      <c r="AZ60" s="247"/>
      <c r="BA60" s="120" t="str">
        <f t="shared" ref="BA60:BQ60" si="57">IF(BA$63="","",(ABS(BA$63-BA58)/BA$63)*100)</f>
        <v/>
      </c>
      <c r="BB60" s="120" t="str">
        <f t="shared" si="57"/>
        <v/>
      </c>
      <c r="BC60" s="120" t="str">
        <f t="shared" si="57"/>
        <v/>
      </c>
      <c r="BD60" s="120" t="str">
        <f t="shared" si="57"/>
        <v/>
      </c>
      <c r="BE60" s="120" t="str">
        <f t="shared" si="57"/>
        <v/>
      </c>
      <c r="BF60" s="120" t="str">
        <f t="shared" si="57"/>
        <v/>
      </c>
      <c r="BG60" s="120" t="str">
        <f t="shared" si="57"/>
        <v/>
      </c>
      <c r="BH60" s="120" t="str">
        <f t="shared" si="57"/>
        <v/>
      </c>
      <c r="BI60" s="120" t="str">
        <f t="shared" si="57"/>
        <v/>
      </c>
      <c r="BJ60" s="120" t="str">
        <f t="shared" si="57"/>
        <v/>
      </c>
      <c r="BK60" s="120" t="str">
        <f t="shared" si="57"/>
        <v/>
      </c>
      <c r="BL60" s="120" t="str">
        <f t="shared" si="57"/>
        <v/>
      </c>
      <c r="BM60" s="120" t="str">
        <f t="shared" si="57"/>
        <v/>
      </c>
      <c r="BN60" s="120" t="str">
        <f t="shared" si="57"/>
        <v/>
      </c>
      <c r="BO60" s="120" t="str">
        <f t="shared" si="57"/>
        <v/>
      </c>
      <c r="BP60" s="120" t="str">
        <f t="shared" si="57"/>
        <v/>
      </c>
      <c r="BQ60" s="120" t="str">
        <f t="shared" si="57"/>
        <v/>
      </c>
    </row>
    <row r="61" spans="1:71" s="187" customFormat="1" ht="37.5" customHeight="1" thickBot="1">
      <c r="A61" s="514"/>
      <c r="B61" s="514"/>
      <c r="C61" s="514"/>
      <c r="D61" s="289" t="s">
        <v>33</v>
      </c>
      <c r="E61" s="308">
        <v>0</v>
      </c>
      <c r="F61" s="309">
        <f>E61+240</f>
        <v>240</v>
      </c>
      <c r="G61" s="309">
        <f>F61+240</f>
        <v>480</v>
      </c>
      <c r="H61" s="309">
        <f>G61+240</f>
        <v>720</v>
      </c>
      <c r="I61" s="309">
        <f t="shared" ref="I61:V61" si="58">H61+240</f>
        <v>960</v>
      </c>
      <c r="J61" s="309">
        <f t="shared" si="58"/>
        <v>1200</v>
      </c>
      <c r="K61" s="309">
        <f t="shared" si="58"/>
        <v>1440</v>
      </c>
      <c r="L61" s="309">
        <f t="shared" si="58"/>
        <v>1680</v>
      </c>
      <c r="M61" s="309">
        <f t="shared" si="58"/>
        <v>1920</v>
      </c>
      <c r="N61" s="309">
        <f t="shared" si="58"/>
        <v>2160</v>
      </c>
      <c r="O61" s="309">
        <f t="shared" si="58"/>
        <v>2400</v>
      </c>
      <c r="P61" s="309">
        <f t="shared" si="58"/>
        <v>2640</v>
      </c>
      <c r="Q61" s="309">
        <f>P61+240</f>
        <v>2880</v>
      </c>
      <c r="R61" s="309">
        <f t="shared" si="58"/>
        <v>3120</v>
      </c>
      <c r="S61" s="309">
        <f t="shared" si="58"/>
        <v>3360</v>
      </c>
      <c r="T61" s="309">
        <f t="shared" si="58"/>
        <v>3600</v>
      </c>
      <c r="U61" s="309">
        <f t="shared" si="58"/>
        <v>3840</v>
      </c>
      <c r="V61" s="309">
        <f t="shared" si="58"/>
        <v>4080</v>
      </c>
      <c r="W61" s="492"/>
      <c r="X61" s="492"/>
      <c r="Y61" s="492"/>
      <c r="Z61" s="492"/>
      <c r="AA61" s="82"/>
      <c r="AB61" s="82"/>
      <c r="AC61" s="82"/>
      <c r="AD61" s="82"/>
      <c r="AE61" s="82"/>
      <c r="AV61" s="479"/>
      <c r="AW61" s="485" t="s">
        <v>49</v>
      </c>
      <c r="AX61" s="249" t="s">
        <v>86</v>
      </c>
      <c r="AY61" s="110" t="s">
        <v>34</v>
      </c>
      <c r="AZ61" s="134" t="str">
        <f>IF($E$74="","",(E74+E76)/2)</f>
        <v/>
      </c>
      <c r="BA61" s="124" t="str">
        <f t="shared" ref="BA61:BP61" si="59">IF($V$74="","",(10^((-1.3011877+(0.080242636*LN(BA62))+(0.13646699*(LN(BA62))^2)+(-0.025468404*(LN(BA62))^3)+(0.0013635334*(LN(BA62))^4))/(1+(-0.025840191*LN(BA62))+(-0.10320229*(LN(BA62))^2)+(0.02874562*(LN(BA62))^3)+(-0.0031978977*(LN(BA62))^4)+(0.00012992634*(LN(BA62))^5)))))</f>
        <v/>
      </c>
      <c r="BB61" s="124" t="str">
        <f t="shared" si="59"/>
        <v/>
      </c>
      <c r="BC61" s="124" t="str">
        <f t="shared" si="59"/>
        <v/>
      </c>
      <c r="BD61" s="124" t="str">
        <f t="shared" si="59"/>
        <v/>
      </c>
      <c r="BE61" s="124" t="str">
        <f t="shared" si="59"/>
        <v/>
      </c>
      <c r="BF61" s="124" t="str">
        <f t="shared" si="59"/>
        <v/>
      </c>
      <c r="BG61" s="124" t="str">
        <f t="shared" si="59"/>
        <v/>
      </c>
      <c r="BH61" s="124" t="str">
        <f t="shared" si="59"/>
        <v/>
      </c>
      <c r="BI61" s="124" t="str">
        <f t="shared" si="59"/>
        <v/>
      </c>
      <c r="BJ61" s="124" t="str">
        <f t="shared" si="59"/>
        <v/>
      </c>
      <c r="BK61" s="124" t="str">
        <f t="shared" si="59"/>
        <v/>
      </c>
      <c r="BL61" s="124" t="str">
        <f t="shared" si="59"/>
        <v/>
      </c>
      <c r="BM61" s="124" t="str">
        <f t="shared" si="59"/>
        <v/>
      </c>
      <c r="BN61" s="124" t="str">
        <f t="shared" si="59"/>
        <v/>
      </c>
      <c r="BO61" s="124" t="str">
        <f t="shared" si="59"/>
        <v/>
      </c>
      <c r="BP61" s="124" t="str">
        <f t="shared" si="59"/>
        <v/>
      </c>
      <c r="BQ61" s="250" t="str">
        <f>IF($E$74="","",(V74+V76)/2)</f>
        <v/>
      </c>
      <c r="BR61" s="251" t="s">
        <v>89</v>
      </c>
      <c r="BS61" s="129" t="str">
        <f>IF($V$74="","",(BQ62-AZ62)/$V$61)</f>
        <v/>
      </c>
    </row>
    <row r="62" spans="1:71" s="187" customFormat="1" ht="35.25" customHeight="1" thickBot="1">
      <c r="A62" s="530" t="str">
        <f>IF(A11="","",A11)</f>
        <v/>
      </c>
      <c r="B62" s="515" t="str">
        <f>IF(B11="","",B11)</f>
        <v/>
      </c>
      <c r="C62" s="558" t="s">
        <v>76</v>
      </c>
      <c r="D62" s="283" t="s">
        <v>80</v>
      </c>
      <c r="E62" s="91"/>
      <c r="F62" s="92"/>
      <c r="G62" s="92"/>
      <c r="H62" s="92"/>
      <c r="I62" s="92"/>
      <c r="J62" s="92"/>
      <c r="K62" s="92"/>
      <c r="L62" s="92"/>
      <c r="M62" s="92"/>
      <c r="N62" s="92"/>
      <c r="O62" s="92"/>
      <c r="P62" s="99"/>
      <c r="Q62" s="92"/>
      <c r="R62" s="92"/>
      <c r="S62" s="99"/>
      <c r="T62" s="92"/>
      <c r="U62" s="92"/>
      <c r="V62" s="93"/>
      <c r="W62" s="373" t="str">
        <f>IF(E62="","",V62/E62)</f>
        <v/>
      </c>
      <c r="X62" s="311" t="str">
        <f>IF(V62="","",V62)</f>
        <v/>
      </c>
      <c r="Y62" s="488" t="str">
        <f>IF(V62="","",2*ABS(V64-V62)/(V64+V62))</f>
        <v/>
      </c>
      <c r="Z62" s="471"/>
      <c r="AA62" s="82"/>
      <c r="AB62" s="82"/>
      <c r="AC62" s="82"/>
      <c r="AD62" s="82"/>
      <c r="AE62" s="82"/>
      <c r="AV62" s="479"/>
      <c r="AW62" s="486"/>
      <c r="AX62" s="252" t="s">
        <v>87</v>
      </c>
      <c r="AY62" s="130" t="s">
        <v>88</v>
      </c>
      <c r="AZ62" s="116" t="str">
        <f>IF(E74="","",(71.498068+94.593053*LOG(AZ61,10)+41.912053*POWER(LOG(AZ61,10),2)+9.8247004*POWER(LOG(AZ61,10),3)+0.28175407*POWER(LOG(AZ61,10),4)-1.1878455*POWER(LOG(AZ61,10),5)-0.18014349*POWER(LOG(AZ61,10),6)+0.14710899*POWER(LOG(AZ61,10),7)-0.017046845*POWER(LOG(AZ61,10),8)))</f>
        <v/>
      </c>
      <c r="BA62" s="117" t="str">
        <f t="shared" ref="BA62:BP62" si="60">IF($V$74="","",$BS$61*F61+$BS$62)</f>
        <v/>
      </c>
      <c r="BB62" s="117" t="str">
        <f t="shared" si="60"/>
        <v/>
      </c>
      <c r="BC62" s="117" t="str">
        <f t="shared" si="60"/>
        <v/>
      </c>
      <c r="BD62" s="117" t="str">
        <f t="shared" si="60"/>
        <v/>
      </c>
      <c r="BE62" s="117" t="str">
        <f t="shared" si="60"/>
        <v/>
      </c>
      <c r="BF62" s="117" t="str">
        <f t="shared" si="60"/>
        <v/>
      </c>
      <c r="BG62" s="117" t="str">
        <f t="shared" si="60"/>
        <v/>
      </c>
      <c r="BH62" s="117" t="str">
        <f t="shared" si="60"/>
        <v/>
      </c>
      <c r="BI62" s="117" t="str">
        <f t="shared" si="60"/>
        <v/>
      </c>
      <c r="BJ62" s="117" t="str">
        <f t="shared" si="60"/>
        <v/>
      </c>
      <c r="BK62" s="117" t="str">
        <f t="shared" si="60"/>
        <v/>
      </c>
      <c r="BL62" s="117" t="str">
        <f t="shared" si="60"/>
        <v/>
      </c>
      <c r="BM62" s="117" t="str">
        <f t="shared" si="60"/>
        <v/>
      </c>
      <c r="BN62" s="117" t="str">
        <f t="shared" si="60"/>
        <v/>
      </c>
      <c r="BO62" s="117" t="str">
        <f t="shared" si="60"/>
        <v/>
      </c>
      <c r="BP62" s="117" t="str">
        <f t="shared" si="60"/>
        <v/>
      </c>
      <c r="BQ62" s="118" t="str">
        <f>IF(V74="","",(71.498068+94.593053*LOG(BQ61,10)+41.912053*POWER(LOG(BQ61,10),2)+9.8247004*POWER(LOG(BQ61,10),3)+0.28175407*POWER(LOG(BQ61,10),4)-1.1878455*POWER(LOG(BQ61,10),5)-0.18014349*POWER(LOG(BQ61,10),6)+0.14710899*POWER(LOG(BQ61,10),7)-0.017046845*POWER(LOG(BQ61,10),8)))</f>
        <v/>
      </c>
      <c r="BR62" s="253" t="s">
        <v>90</v>
      </c>
      <c r="BS62" s="131" t="str">
        <f>IF(AZ62="","",AZ62)</f>
        <v/>
      </c>
    </row>
    <row r="63" spans="1:71" s="187" customFormat="1" ht="30" customHeight="1">
      <c r="A63" s="532" t="e">
        <f>IF(#REF!="","",#REF!)</f>
        <v>#REF!</v>
      </c>
      <c r="B63" s="516" t="e">
        <f>IF(#REF!="","",#REF!)</f>
        <v>#REF!</v>
      </c>
      <c r="C63" s="559"/>
      <c r="D63" s="312" t="s">
        <v>77</v>
      </c>
      <c r="E63" s="313"/>
      <c r="F63" s="314" t="str">
        <f t="shared" ref="F63:V63" si="61">IF(F$62="","",IF(OR($E$62="",$V$64=""),"--", IF(BA$20&gt;$AY$16*100,"non","oui")))</f>
        <v/>
      </c>
      <c r="G63" s="314" t="str">
        <f t="shared" si="61"/>
        <v/>
      </c>
      <c r="H63" s="314" t="str">
        <f t="shared" si="61"/>
        <v/>
      </c>
      <c r="I63" s="314" t="str">
        <f t="shared" si="61"/>
        <v/>
      </c>
      <c r="J63" s="314" t="str">
        <f t="shared" si="61"/>
        <v/>
      </c>
      <c r="K63" s="314" t="str">
        <f t="shared" si="61"/>
        <v/>
      </c>
      <c r="L63" s="314" t="str">
        <f t="shared" si="61"/>
        <v/>
      </c>
      <c r="M63" s="314" t="str">
        <f t="shared" si="61"/>
        <v/>
      </c>
      <c r="N63" s="314" t="str">
        <f t="shared" si="61"/>
        <v/>
      </c>
      <c r="O63" s="314" t="str">
        <f t="shared" si="61"/>
        <v/>
      </c>
      <c r="P63" s="314" t="str">
        <f t="shared" si="61"/>
        <v/>
      </c>
      <c r="Q63" s="314" t="str">
        <f t="shared" si="61"/>
        <v/>
      </c>
      <c r="R63" s="314" t="str">
        <f t="shared" si="61"/>
        <v/>
      </c>
      <c r="S63" s="314" t="str">
        <f t="shared" si="61"/>
        <v/>
      </c>
      <c r="T63" s="314" t="str">
        <f t="shared" si="61"/>
        <v/>
      </c>
      <c r="U63" s="314" t="str">
        <f t="shared" si="61"/>
        <v/>
      </c>
      <c r="V63" s="370" t="str">
        <f t="shared" si="61"/>
        <v/>
      </c>
      <c r="W63" s="374" t="str">
        <f>IF(W62="","",IF(W62&gt;250,"Conforme","Non conforme"))</f>
        <v/>
      </c>
      <c r="X63" s="316" t="str">
        <f>IF(X62="","",IF(X62&gt;170,"Conforme","Non conforme"))</f>
        <v/>
      </c>
      <c r="Y63" s="489"/>
      <c r="Z63" s="469"/>
      <c r="AA63" s="82"/>
      <c r="AB63" s="82"/>
      <c r="AC63" s="82"/>
      <c r="AD63" s="82"/>
      <c r="AE63" s="82"/>
      <c r="AV63" s="479"/>
      <c r="AW63" s="486"/>
      <c r="AX63" s="132" t="s">
        <v>35</v>
      </c>
      <c r="AY63" s="126" t="s">
        <v>35</v>
      </c>
      <c r="AZ63" s="248"/>
      <c r="BA63" s="117" t="str">
        <f t="shared" ref="BA63:BQ63" si="62">IF($V$74="","",((BA61-AZ61)/(0.5*(BA61+AZ61))))</f>
        <v/>
      </c>
      <c r="BB63" s="117" t="str">
        <f t="shared" si="62"/>
        <v/>
      </c>
      <c r="BC63" s="117" t="str">
        <f t="shared" si="62"/>
        <v/>
      </c>
      <c r="BD63" s="117" t="str">
        <f t="shared" si="62"/>
        <v/>
      </c>
      <c r="BE63" s="117" t="str">
        <f t="shared" si="62"/>
        <v/>
      </c>
      <c r="BF63" s="117" t="str">
        <f t="shared" si="62"/>
        <v/>
      </c>
      <c r="BG63" s="117" t="str">
        <f t="shared" si="62"/>
        <v/>
      </c>
      <c r="BH63" s="117" t="str">
        <f t="shared" si="62"/>
        <v/>
      </c>
      <c r="BI63" s="117" t="str">
        <f t="shared" si="62"/>
        <v/>
      </c>
      <c r="BJ63" s="117" t="str">
        <f t="shared" si="62"/>
        <v/>
      </c>
      <c r="BK63" s="117" t="str">
        <f t="shared" si="62"/>
        <v/>
      </c>
      <c r="BL63" s="117" t="str">
        <f t="shared" si="62"/>
        <v/>
      </c>
      <c r="BM63" s="117" t="str">
        <f t="shared" si="62"/>
        <v/>
      </c>
      <c r="BN63" s="117" t="str">
        <f t="shared" si="62"/>
        <v/>
      </c>
      <c r="BO63" s="117" t="str">
        <f t="shared" si="62"/>
        <v/>
      </c>
      <c r="BP63" s="117" t="str">
        <f t="shared" si="62"/>
        <v/>
      </c>
      <c r="BQ63" s="117" t="str">
        <f t="shared" si="62"/>
        <v/>
      </c>
    </row>
    <row r="64" spans="1:71" s="187" customFormat="1" ht="30" customHeight="1">
      <c r="A64" s="532" t="e">
        <f>IF(#REF!="","",#REF!)</f>
        <v>#REF!</v>
      </c>
      <c r="B64" s="516" t="e">
        <f>IF(#REF!="","",#REF!)</f>
        <v>#REF!</v>
      </c>
      <c r="C64" s="560" t="s">
        <v>82</v>
      </c>
      <c r="D64" s="312" t="s">
        <v>80</v>
      </c>
      <c r="E64" s="101"/>
      <c r="F64" s="102"/>
      <c r="G64" s="102"/>
      <c r="H64" s="102"/>
      <c r="I64" s="102"/>
      <c r="J64" s="102"/>
      <c r="K64" s="102"/>
      <c r="L64" s="102"/>
      <c r="M64" s="102"/>
      <c r="N64" s="102"/>
      <c r="O64" s="102"/>
      <c r="P64" s="103"/>
      <c r="Q64" s="102"/>
      <c r="R64" s="102"/>
      <c r="S64" s="103"/>
      <c r="T64" s="102"/>
      <c r="U64" s="102"/>
      <c r="V64" s="371"/>
      <c r="W64" s="375" t="str">
        <f>IF(E64="","",V64/E64)</f>
        <v/>
      </c>
      <c r="X64" s="318" t="str">
        <f>IF(V64="","",V64)</f>
        <v/>
      </c>
      <c r="Y64" s="490" t="str">
        <f>IF(Y62="","",IF(Y62&lt;10%,"Conforme","Non conforme"))</f>
        <v/>
      </c>
      <c r="Z64" s="469"/>
      <c r="AA64" s="82"/>
      <c r="AB64" s="82"/>
      <c r="AC64" s="82"/>
      <c r="AD64" s="82"/>
      <c r="AE64" s="82"/>
      <c r="AV64" s="479"/>
      <c r="AW64" s="486"/>
      <c r="AX64" s="132" t="s">
        <v>83</v>
      </c>
      <c r="AY64" s="133">
        <f>IF($AY$16="","",$AY$16)</f>
        <v>0.1</v>
      </c>
      <c r="AZ64" s="248"/>
      <c r="BA64" s="117" t="str">
        <f>IF($V$74="","",BA$63*(1+$AY$64))</f>
        <v/>
      </c>
      <c r="BB64" s="117" t="str">
        <f t="shared" ref="BB64:BQ64" si="63">IF($V$70="","",BB$50*(1+$AY$51))</f>
        <v/>
      </c>
      <c r="BC64" s="117" t="str">
        <f t="shared" si="63"/>
        <v/>
      </c>
      <c r="BD64" s="117" t="str">
        <f t="shared" si="63"/>
        <v/>
      </c>
      <c r="BE64" s="117" t="str">
        <f t="shared" si="63"/>
        <v/>
      </c>
      <c r="BF64" s="117" t="str">
        <f t="shared" si="63"/>
        <v/>
      </c>
      <c r="BG64" s="117" t="str">
        <f t="shared" si="63"/>
        <v/>
      </c>
      <c r="BH64" s="117" t="str">
        <f t="shared" si="63"/>
        <v/>
      </c>
      <c r="BI64" s="117" t="str">
        <f t="shared" si="63"/>
        <v/>
      </c>
      <c r="BJ64" s="117" t="str">
        <f t="shared" si="63"/>
        <v/>
      </c>
      <c r="BK64" s="117" t="str">
        <f t="shared" si="63"/>
        <v/>
      </c>
      <c r="BL64" s="117" t="str">
        <f t="shared" si="63"/>
        <v/>
      </c>
      <c r="BM64" s="117" t="str">
        <f t="shared" si="63"/>
        <v/>
      </c>
      <c r="BN64" s="117" t="str">
        <f t="shared" si="63"/>
        <v/>
      </c>
      <c r="BO64" s="117" t="str">
        <f t="shared" si="63"/>
        <v/>
      </c>
      <c r="BP64" s="117" t="str">
        <f t="shared" si="63"/>
        <v/>
      </c>
      <c r="BQ64" s="117" t="str">
        <f t="shared" si="63"/>
        <v/>
      </c>
    </row>
    <row r="65" spans="1:71" s="187" customFormat="1" ht="30" customHeight="1" thickBot="1">
      <c r="A65" s="531" t="e">
        <f>IF(#REF!="","",#REF!)</f>
        <v>#REF!</v>
      </c>
      <c r="B65" s="517" t="e">
        <f>IF(#REF!="","",#REF!)</f>
        <v>#REF!</v>
      </c>
      <c r="C65" s="561"/>
      <c r="D65" s="289" t="s">
        <v>77</v>
      </c>
      <c r="E65" s="319"/>
      <c r="F65" s="314" t="str">
        <f t="shared" ref="F65:V65" si="64">IF(F$64="","",IF(OR($E$62="",$V$64=""),"--", IF(BA$23&gt;$AY$16*100,"non","oui")))</f>
        <v/>
      </c>
      <c r="G65" s="314" t="str">
        <f t="shared" si="64"/>
        <v/>
      </c>
      <c r="H65" s="314" t="str">
        <f t="shared" si="64"/>
        <v/>
      </c>
      <c r="I65" s="314" t="str">
        <f t="shared" si="64"/>
        <v/>
      </c>
      <c r="J65" s="314" t="str">
        <f t="shared" si="64"/>
        <v/>
      </c>
      <c r="K65" s="314" t="str">
        <f t="shared" si="64"/>
        <v/>
      </c>
      <c r="L65" s="314" t="str">
        <f t="shared" si="64"/>
        <v/>
      </c>
      <c r="M65" s="314" t="str">
        <f t="shared" si="64"/>
        <v/>
      </c>
      <c r="N65" s="314" t="str">
        <f t="shared" si="64"/>
        <v/>
      </c>
      <c r="O65" s="314" t="str">
        <f t="shared" si="64"/>
        <v/>
      </c>
      <c r="P65" s="314" t="str">
        <f t="shared" si="64"/>
        <v/>
      </c>
      <c r="Q65" s="314" t="str">
        <f t="shared" si="64"/>
        <v/>
      </c>
      <c r="R65" s="314" t="str">
        <f t="shared" si="64"/>
        <v/>
      </c>
      <c r="S65" s="314" t="str">
        <f t="shared" si="64"/>
        <v/>
      </c>
      <c r="T65" s="314" t="str">
        <f t="shared" si="64"/>
        <v/>
      </c>
      <c r="U65" s="314" t="str">
        <f t="shared" si="64"/>
        <v/>
      </c>
      <c r="V65" s="370" t="str">
        <f t="shared" si="64"/>
        <v/>
      </c>
      <c r="W65" s="287" t="str">
        <f>IF(W64="","",IF(W64&gt;250,"Conforme","Non conforme"))</f>
        <v/>
      </c>
      <c r="X65" s="296" t="str">
        <f>IF(X64="","",IF(X64&gt;170,"Conforme","Non conforme"))</f>
        <v/>
      </c>
      <c r="Y65" s="484"/>
      <c r="Z65" s="470"/>
      <c r="AA65" s="82"/>
      <c r="AB65" s="82"/>
      <c r="AC65" s="82"/>
      <c r="AD65" s="82"/>
      <c r="AE65" s="82"/>
      <c r="AV65" s="480"/>
      <c r="AW65" s="487"/>
      <c r="AX65" s="132" t="s">
        <v>84</v>
      </c>
      <c r="AY65" s="133">
        <f>IF($AY$16="","",-$AY$16)</f>
        <v>-0.1</v>
      </c>
      <c r="AZ65" s="247"/>
      <c r="BA65" s="120" t="str">
        <f>IF($V$74="","",BA$63*(1-$AY$64))</f>
        <v/>
      </c>
      <c r="BB65" s="120" t="str">
        <f t="shared" ref="BB65:BQ65" si="65">IF($V$70="","",BB$50*(1-$AY$51))</f>
        <v/>
      </c>
      <c r="BC65" s="120" t="str">
        <f t="shared" si="65"/>
        <v/>
      </c>
      <c r="BD65" s="120" t="str">
        <f t="shared" si="65"/>
        <v/>
      </c>
      <c r="BE65" s="120" t="str">
        <f t="shared" si="65"/>
        <v/>
      </c>
      <c r="BF65" s="120" t="str">
        <f t="shared" si="65"/>
        <v/>
      </c>
      <c r="BG65" s="120" t="str">
        <f t="shared" si="65"/>
        <v/>
      </c>
      <c r="BH65" s="120" t="str">
        <f t="shared" si="65"/>
        <v/>
      </c>
      <c r="BI65" s="120" t="str">
        <f t="shared" si="65"/>
        <v/>
      </c>
      <c r="BJ65" s="120" t="str">
        <f t="shared" si="65"/>
        <v/>
      </c>
      <c r="BK65" s="120" t="str">
        <f t="shared" si="65"/>
        <v/>
      </c>
      <c r="BL65" s="120" t="str">
        <f t="shared" si="65"/>
        <v/>
      </c>
      <c r="BM65" s="120" t="str">
        <f t="shared" si="65"/>
        <v/>
      </c>
      <c r="BN65" s="120" t="str">
        <f t="shared" si="65"/>
        <v/>
      </c>
      <c r="BO65" s="120" t="str">
        <f t="shared" si="65"/>
        <v/>
      </c>
      <c r="BP65" s="120" t="str">
        <f t="shared" si="65"/>
        <v/>
      </c>
      <c r="BQ65" s="120" t="str">
        <f t="shared" si="65"/>
        <v/>
      </c>
    </row>
    <row r="66" spans="1:71" s="187" customFormat="1" ht="30" customHeight="1" thickBot="1">
      <c r="A66" s="530" t="str">
        <f>IF(A13="","",A13)</f>
        <v/>
      </c>
      <c r="B66" s="515" t="str">
        <f>IF(B13="","",B13)</f>
        <v/>
      </c>
      <c r="C66" s="558" t="s">
        <v>76</v>
      </c>
      <c r="D66" s="283" t="s">
        <v>80</v>
      </c>
      <c r="E66" s="91"/>
      <c r="F66" s="92"/>
      <c r="G66" s="92"/>
      <c r="H66" s="92"/>
      <c r="I66" s="92"/>
      <c r="J66" s="92"/>
      <c r="K66" s="92"/>
      <c r="L66" s="92"/>
      <c r="M66" s="92"/>
      <c r="N66" s="92"/>
      <c r="O66" s="92"/>
      <c r="P66" s="99"/>
      <c r="Q66" s="92"/>
      <c r="R66" s="92"/>
      <c r="S66" s="99"/>
      <c r="T66" s="92"/>
      <c r="U66" s="92"/>
      <c r="V66" s="93"/>
      <c r="W66" s="373" t="str">
        <f>IF(E66="","",V66/E66)</f>
        <v/>
      </c>
      <c r="X66" s="311" t="str">
        <f>IF(V66="","",V66)</f>
        <v/>
      </c>
      <c r="Y66" s="488" t="str">
        <f>IF(V66="","",2*ABS(V68-V66)/(V68+V66))</f>
        <v/>
      </c>
      <c r="Z66" s="471"/>
      <c r="AA66" s="82"/>
      <c r="AB66" s="82"/>
      <c r="AC66" s="82"/>
      <c r="AD66" s="82"/>
      <c r="AE66" s="82"/>
    </row>
    <row r="67" spans="1:71" s="187" customFormat="1" ht="30" customHeight="1">
      <c r="A67" s="532" t="e">
        <f>IF(#REF!="","",#REF!)</f>
        <v>#REF!</v>
      </c>
      <c r="B67" s="516" t="e">
        <f>IF(#REF!="","",#REF!)</f>
        <v>#REF!</v>
      </c>
      <c r="C67" s="559"/>
      <c r="D67" s="312" t="s">
        <v>77</v>
      </c>
      <c r="E67" s="313"/>
      <c r="F67" s="314" t="str">
        <f t="shared" ref="F67:V67" si="66">IF(F66="","",IF(OR($E$66="",$V$68=""),"--",IF(BA32&gt;$AY$16*100,"non","oui")))</f>
        <v/>
      </c>
      <c r="G67" s="314" t="str">
        <f t="shared" si="66"/>
        <v/>
      </c>
      <c r="H67" s="314" t="str">
        <f t="shared" si="66"/>
        <v/>
      </c>
      <c r="I67" s="314" t="str">
        <f t="shared" si="66"/>
        <v/>
      </c>
      <c r="J67" s="314" t="str">
        <f t="shared" si="66"/>
        <v/>
      </c>
      <c r="K67" s="314" t="str">
        <f t="shared" si="66"/>
        <v/>
      </c>
      <c r="L67" s="314" t="str">
        <f t="shared" si="66"/>
        <v/>
      </c>
      <c r="M67" s="314" t="str">
        <f t="shared" si="66"/>
        <v/>
      </c>
      <c r="N67" s="314" t="str">
        <f t="shared" si="66"/>
        <v/>
      </c>
      <c r="O67" s="314" t="str">
        <f t="shared" si="66"/>
        <v/>
      </c>
      <c r="P67" s="314" t="str">
        <f t="shared" si="66"/>
        <v/>
      </c>
      <c r="Q67" s="314" t="str">
        <f t="shared" si="66"/>
        <v/>
      </c>
      <c r="R67" s="314" t="str">
        <f t="shared" si="66"/>
        <v/>
      </c>
      <c r="S67" s="314" t="str">
        <f t="shared" si="66"/>
        <v/>
      </c>
      <c r="T67" s="314" t="str">
        <f t="shared" si="66"/>
        <v/>
      </c>
      <c r="U67" s="314" t="str">
        <f t="shared" si="66"/>
        <v/>
      </c>
      <c r="V67" s="370" t="str">
        <f t="shared" si="66"/>
        <v/>
      </c>
      <c r="W67" s="374" t="str">
        <f>IF(W66="","",IF(W66&gt;250,"Conforme","Non conforme"))</f>
        <v/>
      </c>
      <c r="X67" s="316" t="str">
        <f>IF(X66="","",IF(X66&gt;170,"Conforme","Non conforme"))</f>
        <v/>
      </c>
      <c r="Y67" s="489"/>
      <c r="Z67" s="469"/>
      <c r="AA67" s="82"/>
      <c r="AB67" s="82"/>
      <c r="AC67" s="82"/>
      <c r="AD67" s="82"/>
      <c r="AE67" s="82"/>
      <c r="AV67" s="478" t="str">
        <f>IF(B19="","",B19)</f>
        <v/>
      </c>
      <c r="AW67" s="481" t="s">
        <v>85</v>
      </c>
      <c r="AX67" s="475" t="s">
        <v>27</v>
      </c>
      <c r="AY67" s="110" t="s">
        <v>88</v>
      </c>
      <c r="AZ67" s="111" t="str">
        <f>IF($E$78="","",(71.498068+94.593053*LOG(AZ73,10)+41.912053*POWER(LOG(AZ73,10),2)+9.8247004*POWER(LOG(AZ73,10),3)+0.28175407*POWER(LOG(AZ73,10),4)-1.1878455*POWER(LOG(AZ73,10),5)-0.18014349*POWER(LOG(AZ73,10),6)+0.14710899*POWER(LOG(AZ73,10),7)-0.017046845*POWER(LOG(AZ73,10),8)))</f>
        <v/>
      </c>
      <c r="BA67" s="112" t="str">
        <f t="shared" ref="BA67:BQ67" si="67">IF($E$78="","",(71.498068+94.593053*LOG(F78,10)+41.912053*POWER(LOG(F78,10),2)+9.8247004*POWER(LOG(F78,10),3)+0.28175407*POWER(LOG(F78,10),4)-1.1878455*POWER(LOG(F78,10),5)-0.18014349*POWER(LOG(F78,10),6)+0.14710899*POWER(LOG(F78,10),7)-0.017046845*POWER(LOG(F78,10),8)))</f>
        <v/>
      </c>
      <c r="BB67" s="112" t="str">
        <f t="shared" si="67"/>
        <v/>
      </c>
      <c r="BC67" s="112" t="str">
        <f t="shared" si="67"/>
        <v/>
      </c>
      <c r="BD67" s="112" t="str">
        <f t="shared" si="67"/>
        <v/>
      </c>
      <c r="BE67" s="112" t="str">
        <f t="shared" si="67"/>
        <v/>
      </c>
      <c r="BF67" s="112" t="str">
        <f t="shared" si="67"/>
        <v/>
      </c>
      <c r="BG67" s="112" t="str">
        <f t="shared" si="67"/>
        <v/>
      </c>
      <c r="BH67" s="112" t="str">
        <f t="shared" si="67"/>
        <v/>
      </c>
      <c r="BI67" s="112" t="str">
        <f t="shared" si="67"/>
        <v/>
      </c>
      <c r="BJ67" s="112" t="str">
        <f t="shared" si="67"/>
        <v/>
      </c>
      <c r="BK67" s="112" t="str">
        <f t="shared" si="67"/>
        <v/>
      </c>
      <c r="BL67" s="112" t="str">
        <f t="shared" si="67"/>
        <v/>
      </c>
      <c r="BM67" s="112" t="str">
        <f t="shared" si="67"/>
        <v/>
      </c>
      <c r="BN67" s="112" t="str">
        <f t="shared" si="67"/>
        <v/>
      </c>
      <c r="BO67" s="112" t="str">
        <f t="shared" si="67"/>
        <v/>
      </c>
      <c r="BP67" s="112" t="str">
        <f t="shared" si="67"/>
        <v/>
      </c>
      <c r="BQ67" s="112" t="str">
        <f t="shared" si="67"/>
        <v/>
      </c>
    </row>
    <row r="68" spans="1:71" s="187" customFormat="1" ht="30" customHeight="1">
      <c r="A68" s="532" t="e">
        <f>IF(#REF!="","",#REF!)</f>
        <v>#REF!</v>
      </c>
      <c r="B68" s="516" t="e">
        <f>IF(#REF!="","",#REF!)</f>
        <v>#REF!</v>
      </c>
      <c r="C68" s="560" t="s">
        <v>82</v>
      </c>
      <c r="D68" s="312" t="s">
        <v>80</v>
      </c>
      <c r="E68" s="101"/>
      <c r="F68" s="102"/>
      <c r="G68" s="102"/>
      <c r="H68" s="102"/>
      <c r="I68" s="102"/>
      <c r="J68" s="102"/>
      <c r="K68" s="102"/>
      <c r="L68" s="102"/>
      <c r="M68" s="102"/>
      <c r="N68" s="102"/>
      <c r="O68" s="102"/>
      <c r="P68" s="103"/>
      <c r="Q68" s="102"/>
      <c r="R68" s="102"/>
      <c r="S68" s="103"/>
      <c r="T68" s="102"/>
      <c r="U68" s="102"/>
      <c r="V68" s="371"/>
      <c r="W68" s="375" t="str">
        <f>IF(E68="","",V68/E68)</f>
        <v/>
      </c>
      <c r="X68" s="318" t="str">
        <f>IF(V68="","",V68)</f>
        <v/>
      </c>
      <c r="Y68" s="490" t="str">
        <f>IF(Y66="","",IF(Y66&lt;10%,"Conforme","Non conforme"))</f>
        <v/>
      </c>
      <c r="Z68" s="469"/>
      <c r="AA68" s="82"/>
      <c r="AB68" s="82"/>
      <c r="AC68" s="82"/>
      <c r="AD68" s="82"/>
      <c r="AE68" s="82"/>
      <c r="AV68" s="479"/>
      <c r="AW68" s="482"/>
      <c r="AX68" s="476"/>
      <c r="AY68" s="115" t="s">
        <v>35</v>
      </c>
      <c r="AZ68" s="116"/>
      <c r="BA68" s="117" t="str">
        <f t="shared" ref="BA68:BQ68" si="68">IF($E$78="","",((F78-E78)/(0.5*(F78+E78))))</f>
        <v/>
      </c>
      <c r="BB68" s="117" t="str">
        <f t="shared" si="68"/>
        <v/>
      </c>
      <c r="BC68" s="117" t="str">
        <f t="shared" si="68"/>
        <v/>
      </c>
      <c r="BD68" s="117" t="str">
        <f t="shared" si="68"/>
        <v/>
      </c>
      <c r="BE68" s="117" t="str">
        <f t="shared" si="68"/>
        <v/>
      </c>
      <c r="BF68" s="117" t="str">
        <f t="shared" si="68"/>
        <v/>
      </c>
      <c r="BG68" s="117" t="str">
        <f t="shared" si="68"/>
        <v/>
      </c>
      <c r="BH68" s="117" t="str">
        <f t="shared" si="68"/>
        <v/>
      </c>
      <c r="BI68" s="117" t="str">
        <f t="shared" si="68"/>
        <v/>
      </c>
      <c r="BJ68" s="117" t="str">
        <f t="shared" si="68"/>
        <v/>
      </c>
      <c r="BK68" s="117" t="str">
        <f t="shared" si="68"/>
        <v/>
      </c>
      <c r="BL68" s="117" t="str">
        <f t="shared" si="68"/>
        <v/>
      </c>
      <c r="BM68" s="117" t="str">
        <f t="shared" si="68"/>
        <v/>
      </c>
      <c r="BN68" s="117" t="str">
        <f t="shared" si="68"/>
        <v/>
      </c>
      <c r="BO68" s="117" t="str">
        <f t="shared" si="68"/>
        <v/>
      </c>
      <c r="BP68" s="117" t="str">
        <f t="shared" si="68"/>
        <v/>
      </c>
      <c r="BQ68" s="117" t="str">
        <f t="shared" si="68"/>
        <v/>
      </c>
    </row>
    <row r="69" spans="1:71" s="187" customFormat="1" ht="30" customHeight="1" thickBot="1">
      <c r="A69" s="531" t="e">
        <f>IF(#REF!="","",#REF!)</f>
        <v>#REF!</v>
      </c>
      <c r="B69" s="517" t="e">
        <f>IF(#REF!="","",#REF!)</f>
        <v>#REF!</v>
      </c>
      <c r="C69" s="561"/>
      <c r="D69" s="289" t="s">
        <v>77</v>
      </c>
      <c r="E69" s="319"/>
      <c r="F69" s="320" t="str">
        <f t="shared" ref="F69:V69" si="69">IF(F$68="","",IF(OR($E$66="",$V$68=""),"--",IF(BA$35&gt;$AY$16*100,"non","oui")))</f>
        <v/>
      </c>
      <c r="G69" s="320" t="str">
        <f t="shared" si="69"/>
        <v/>
      </c>
      <c r="H69" s="320" t="str">
        <f t="shared" si="69"/>
        <v/>
      </c>
      <c r="I69" s="320" t="str">
        <f t="shared" si="69"/>
        <v/>
      </c>
      <c r="J69" s="320" t="str">
        <f t="shared" si="69"/>
        <v/>
      </c>
      <c r="K69" s="320" t="str">
        <f t="shared" si="69"/>
        <v/>
      </c>
      <c r="L69" s="320" t="str">
        <f t="shared" si="69"/>
        <v/>
      </c>
      <c r="M69" s="320" t="str">
        <f t="shared" si="69"/>
        <v/>
      </c>
      <c r="N69" s="320" t="str">
        <f t="shared" si="69"/>
        <v/>
      </c>
      <c r="O69" s="320" t="str">
        <f t="shared" si="69"/>
        <v/>
      </c>
      <c r="P69" s="320" t="str">
        <f t="shared" si="69"/>
        <v/>
      </c>
      <c r="Q69" s="320" t="str">
        <f t="shared" si="69"/>
        <v/>
      </c>
      <c r="R69" s="320" t="str">
        <f t="shared" si="69"/>
        <v/>
      </c>
      <c r="S69" s="320" t="str">
        <f t="shared" si="69"/>
        <v/>
      </c>
      <c r="T69" s="320" t="str">
        <f t="shared" si="69"/>
        <v/>
      </c>
      <c r="U69" s="320" t="str">
        <f t="shared" si="69"/>
        <v/>
      </c>
      <c r="V69" s="372" t="str">
        <f t="shared" si="69"/>
        <v/>
      </c>
      <c r="W69" s="287" t="str">
        <f>IF(W68="","",IF(W68&gt;250,"Conforme","Non conforme"))</f>
        <v/>
      </c>
      <c r="X69" s="296" t="str">
        <f>IF(X68="","",IF(X68&gt;170,"Conforme","Non conforme"))</f>
        <v/>
      </c>
      <c r="Y69" s="484"/>
      <c r="Z69" s="470"/>
      <c r="AA69" s="82"/>
      <c r="AB69" s="82"/>
      <c r="AC69" s="82"/>
      <c r="AD69" s="82"/>
      <c r="AE69" s="82"/>
      <c r="AV69" s="479"/>
      <c r="AW69" s="482"/>
      <c r="AX69" s="477"/>
      <c r="AY69" s="119" t="s">
        <v>36</v>
      </c>
      <c r="AZ69" s="247"/>
      <c r="BA69" s="120" t="str">
        <f t="shared" ref="BA69:BQ69" si="70">IF(BA$75="","",(ABS(BA$75-BA68)/BA$75)*100)</f>
        <v/>
      </c>
      <c r="BB69" s="120" t="str">
        <f t="shared" si="70"/>
        <v/>
      </c>
      <c r="BC69" s="120" t="str">
        <f t="shared" si="70"/>
        <v/>
      </c>
      <c r="BD69" s="120" t="str">
        <f t="shared" si="70"/>
        <v/>
      </c>
      <c r="BE69" s="120" t="str">
        <f t="shared" si="70"/>
        <v/>
      </c>
      <c r="BF69" s="120" t="str">
        <f t="shared" si="70"/>
        <v/>
      </c>
      <c r="BG69" s="120" t="str">
        <f t="shared" si="70"/>
        <v/>
      </c>
      <c r="BH69" s="120" t="str">
        <f t="shared" si="70"/>
        <v/>
      </c>
      <c r="BI69" s="120" t="str">
        <f t="shared" si="70"/>
        <v/>
      </c>
      <c r="BJ69" s="120" t="str">
        <f t="shared" si="70"/>
        <v/>
      </c>
      <c r="BK69" s="120" t="str">
        <f t="shared" si="70"/>
        <v/>
      </c>
      <c r="BL69" s="120" t="str">
        <f t="shared" si="70"/>
        <v/>
      </c>
      <c r="BM69" s="120" t="str">
        <f t="shared" si="70"/>
        <v/>
      </c>
      <c r="BN69" s="120" t="str">
        <f t="shared" si="70"/>
        <v/>
      </c>
      <c r="BO69" s="120" t="str">
        <f t="shared" si="70"/>
        <v/>
      </c>
      <c r="BP69" s="120" t="str">
        <f t="shared" si="70"/>
        <v/>
      </c>
      <c r="BQ69" s="120" t="str">
        <f t="shared" si="70"/>
        <v/>
      </c>
    </row>
    <row r="70" spans="1:71" s="187" customFormat="1" ht="30" customHeight="1">
      <c r="A70" s="530" t="str">
        <f>IF(A15="","",A15)</f>
        <v/>
      </c>
      <c r="B70" s="515" t="str">
        <f>IF(B15="","",B15)</f>
        <v/>
      </c>
      <c r="C70" s="558" t="s">
        <v>76</v>
      </c>
      <c r="D70" s="283" t="s">
        <v>80</v>
      </c>
      <c r="E70" s="91"/>
      <c r="F70" s="92"/>
      <c r="G70" s="92"/>
      <c r="H70" s="92"/>
      <c r="I70" s="92"/>
      <c r="J70" s="92"/>
      <c r="K70" s="92"/>
      <c r="L70" s="92"/>
      <c r="M70" s="92"/>
      <c r="N70" s="92"/>
      <c r="O70" s="92"/>
      <c r="P70" s="99"/>
      <c r="Q70" s="92"/>
      <c r="R70" s="92"/>
      <c r="S70" s="99"/>
      <c r="T70" s="92"/>
      <c r="U70" s="92"/>
      <c r="V70" s="93"/>
      <c r="W70" s="373" t="str">
        <f>IF(E70="","",V70/E70)</f>
        <v/>
      </c>
      <c r="X70" s="311" t="str">
        <f>IF(V70="","",V70)</f>
        <v/>
      </c>
      <c r="Y70" s="488" t="str">
        <f>IF(V70="","",2*ABS(V72-V70)/(V72+V70))</f>
        <v/>
      </c>
      <c r="Z70" s="471"/>
      <c r="AA70" s="82"/>
      <c r="AB70" s="82"/>
      <c r="AC70" s="82"/>
      <c r="AD70" s="82"/>
      <c r="AE70" s="82"/>
      <c r="AV70" s="479"/>
      <c r="AW70" s="483"/>
      <c r="AX70" s="475" t="s">
        <v>28</v>
      </c>
      <c r="AY70" s="122" t="s">
        <v>88</v>
      </c>
      <c r="AZ70" s="111" t="str">
        <f t="shared" ref="AZ70:BQ70" si="71">IF($E$80="","",(71.498068+94.593053*LOG(E80,10)+41.912053*POWER(LOG(E80,10),2)+9.8247004*POWER(LOG(E80,10),3)+0.28175407*POWER(LOG(E80,10),4)-1.1878455*POWER(LOG(E80,10),5)-0.18014349*POWER(LOG(E80,10),6)+0.14710899*POWER(LOG(E80,10),7)-0.017046845*POWER(LOG(E80,10),8)))</f>
        <v/>
      </c>
      <c r="BA70" s="112" t="str">
        <f t="shared" si="71"/>
        <v/>
      </c>
      <c r="BB70" s="112" t="str">
        <f t="shared" si="71"/>
        <v/>
      </c>
      <c r="BC70" s="112" t="str">
        <f t="shared" si="71"/>
        <v/>
      </c>
      <c r="BD70" s="112" t="str">
        <f t="shared" si="71"/>
        <v/>
      </c>
      <c r="BE70" s="112" t="str">
        <f t="shared" si="71"/>
        <v/>
      </c>
      <c r="BF70" s="112" t="str">
        <f t="shared" si="71"/>
        <v/>
      </c>
      <c r="BG70" s="112" t="str">
        <f t="shared" si="71"/>
        <v/>
      </c>
      <c r="BH70" s="112" t="str">
        <f t="shared" si="71"/>
        <v/>
      </c>
      <c r="BI70" s="112" t="str">
        <f t="shared" si="71"/>
        <v/>
      </c>
      <c r="BJ70" s="112" t="str">
        <f t="shared" si="71"/>
        <v/>
      </c>
      <c r="BK70" s="112" t="str">
        <f t="shared" si="71"/>
        <v/>
      </c>
      <c r="BL70" s="112" t="str">
        <f t="shared" si="71"/>
        <v/>
      </c>
      <c r="BM70" s="112" t="str">
        <f t="shared" si="71"/>
        <v/>
      </c>
      <c r="BN70" s="112" t="str">
        <f t="shared" si="71"/>
        <v/>
      </c>
      <c r="BO70" s="112" t="str">
        <f t="shared" si="71"/>
        <v/>
      </c>
      <c r="BP70" s="112" t="str">
        <f t="shared" si="71"/>
        <v/>
      </c>
      <c r="BQ70" s="112" t="str">
        <f t="shared" si="71"/>
        <v/>
      </c>
    </row>
    <row r="71" spans="1:71" s="187" customFormat="1" ht="30" customHeight="1">
      <c r="A71" s="532" t="e">
        <f>IF(#REF!="","",#REF!)</f>
        <v>#REF!</v>
      </c>
      <c r="B71" s="516" t="e">
        <f>IF(#REF!="","",#REF!)</f>
        <v>#REF!</v>
      </c>
      <c r="C71" s="559"/>
      <c r="D71" s="312" t="s">
        <v>77</v>
      </c>
      <c r="E71" s="313"/>
      <c r="F71" s="314" t="str">
        <f t="shared" ref="F71:V71" si="72">IF(F$70="","",IF(OR($E$70="",$V$72=""),"--",IF(BA$44&gt;$AY$16*100,"non","oui")))</f>
        <v/>
      </c>
      <c r="G71" s="314" t="str">
        <f t="shared" si="72"/>
        <v/>
      </c>
      <c r="H71" s="314" t="str">
        <f t="shared" si="72"/>
        <v/>
      </c>
      <c r="I71" s="314" t="str">
        <f t="shared" si="72"/>
        <v/>
      </c>
      <c r="J71" s="314" t="str">
        <f t="shared" si="72"/>
        <v/>
      </c>
      <c r="K71" s="314" t="str">
        <f t="shared" si="72"/>
        <v/>
      </c>
      <c r="L71" s="314" t="str">
        <f t="shared" si="72"/>
        <v/>
      </c>
      <c r="M71" s="314" t="str">
        <f t="shared" si="72"/>
        <v/>
      </c>
      <c r="N71" s="314" t="str">
        <f t="shared" si="72"/>
        <v/>
      </c>
      <c r="O71" s="314" t="str">
        <f t="shared" si="72"/>
        <v/>
      </c>
      <c r="P71" s="314" t="str">
        <f t="shared" si="72"/>
        <v/>
      </c>
      <c r="Q71" s="314" t="str">
        <f t="shared" si="72"/>
        <v/>
      </c>
      <c r="R71" s="314" t="str">
        <f t="shared" si="72"/>
        <v/>
      </c>
      <c r="S71" s="314" t="str">
        <f t="shared" si="72"/>
        <v/>
      </c>
      <c r="T71" s="314" t="str">
        <f t="shared" si="72"/>
        <v/>
      </c>
      <c r="U71" s="314" t="str">
        <f t="shared" si="72"/>
        <v/>
      </c>
      <c r="V71" s="370" t="str">
        <f t="shared" si="72"/>
        <v/>
      </c>
      <c r="W71" s="374" t="str">
        <f>IF(W70="","",IF(W70&gt;250,"Conforme","Non conforme"))</f>
        <v/>
      </c>
      <c r="X71" s="316" t="str">
        <f>IF(X70="","",IF(X70&gt;170,"Conforme","Non conforme"))</f>
        <v/>
      </c>
      <c r="Y71" s="489"/>
      <c r="Z71" s="469"/>
      <c r="AA71" s="82"/>
      <c r="AB71" s="82"/>
      <c r="AC71" s="82"/>
      <c r="AD71" s="82"/>
      <c r="AE71" s="82"/>
      <c r="AT71" s="82"/>
      <c r="AV71" s="479"/>
      <c r="AW71" s="483"/>
      <c r="AX71" s="476"/>
      <c r="AY71" s="126" t="s">
        <v>35</v>
      </c>
      <c r="AZ71" s="248"/>
      <c r="BA71" s="117" t="str">
        <f t="shared" ref="BA71:BQ71" si="73">IF($E$80="","",((F80-E80)/(0.5*(F80+E80))))</f>
        <v/>
      </c>
      <c r="BB71" s="117" t="str">
        <f t="shared" si="73"/>
        <v/>
      </c>
      <c r="BC71" s="117" t="str">
        <f t="shared" si="73"/>
        <v/>
      </c>
      <c r="BD71" s="117" t="str">
        <f t="shared" si="73"/>
        <v/>
      </c>
      <c r="BE71" s="117" t="str">
        <f t="shared" si="73"/>
        <v/>
      </c>
      <c r="BF71" s="117" t="str">
        <f t="shared" si="73"/>
        <v/>
      </c>
      <c r="BG71" s="117" t="str">
        <f t="shared" si="73"/>
        <v/>
      </c>
      <c r="BH71" s="117" t="str">
        <f t="shared" si="73"/>
        <v/>
      </c>
      <c r="BI71" s="117" t="str">
        <f t="shared" si="73"/>
        <v/>
      </c>
      <c r="BJ71" s="117" t="str">
        <f t="shared" si="73"/>
        <v/>
      </c>
      <c r="BK71" s="117" t="str">
        <f t="shared" si="73"/>
        <v/>
      </c>
      <c r="BL71" s="117" t="str">
        <f t="shared" si="73"/>
        <v/>
      </c>
      <c r="BM71" s="117" t="str">
        <f t="shared" si="73"/>
        <v/>
      </c>
      <c r="BN71" s="117" t="str">
        <f t="shared" si="73"/>
        <v/>
      </c>
      <c r="BO71" s="117" t="str">
        <f t="shared" si="73"/>
        <v/>
      </c>
      <c r="BP71" s="117" t="str">
        <f t="shared" si="73"/>
        <v/>
      </c>
      <c r="BQ71" s="117" t="str">
        <f t="shared" si="73"/>
        <v/>
      </c>
    </row>
    <row r="72" spans="1:71" s="187" customFormat="1" ht="30" customHeight="1" thickBot="1">
      <c r="A72" s="532" t="e">
        <f>IF(#REF!="","",#REF!)</f>
        <v>#REF!</v>
      </c>
      <c r="B72" s="516" t="e">
        <f>IF(#REF!="","",#REF!)</f>
        <v>#REF!</v>
      </c>
      <c r="C72" s="560" t="s">
        <v>82</v>
      </c>
      <c r="D72" s="312" t="s">
        <v>80</v>
      </c>
      <c r="E72" s="102"/>
      <c r="F72" s="103"/>
      <c r="G72" s="102"/>
      <c r="H72" s="102"/>
      <c r="I72" s="103"/>
      <c r="J72" s="102"/>
      <c r="K72" s="102"/>
      <c r="L72" s="104"/>
      <c r="M72" s="102"/>
      <c r="N72" s="102"/>
      <c r="O72" s="102"/>
      <c r="P72" s="103"/>
      <c r="Q72" s="102"/>
      <c r="R72" s="102"/>
      <c r="S72" s="103"/>
      <c r="T72" s="102"/>
      <c r="U72" s="102"/>
      <c r="V72" s="371"/>
      <c r="W72" s="375" t="str">
        <f>IF(E72="","",V72/E72)</f>
        <v/>
      </c>
      <c r="X72" s="318" t="str">
        <f>IF(V72="","",V72)</f>
        <v/>
      </c>
      <c r="Y72" s="490" t="str">
        <f>IF(Y70="","",IF(Y70&lt;10%,"Conforme","Non conforme"))</f>
        <v/>
      </c>
      <c r="Z72" s="469"/>
      <c r="AA72" s="82"/>
      <c r="AB72" s="82"/>
      <c r="AC72" s="82"/>
      <c r="AD72" s="82"/>
      <c r="AE72" s="82"/>
      <c r="AV72" s="479"/>
      <c r="AW72" s="484"/>
      <c r="AX72" s="477"/>
      <c r="AY72" s="127" t="s">
        <v>36</v>
      </c>
      <c r="AZ72" s="247"/>
      <c r="BA72" s="120" t="str">
        <f t="shared" ref="BA72:BQ72" si="74">IF(BA$75="","",(ABS(BA$75-BA71)/BA$75)*100)</f>
        <v/>
      </c>
      <c r="BB72" s="120" t="str">
        <f t="shared" si="74"/>
        <v/>
      </c>
      <c r="BC72" s="120" t="str">
        <f t="shared" si="74"/>
        <v/>
      </c>
      <c r="BD72" s="120" t="str">
        <f t="shared" si="74"/>
        <v/>
      </c>
      <c r="BE72" s="120" t="str">
        <f t="shared" si="74"/>
        <v/>
      </c>
      <c r="BF72" s="120" t="str">
        <f t="shared" si="74"/>
        <v/>
      </c>
      <c r="BG72" s="120" t="str">
        <f t="shared" si="74"/>
        <v/>
      </c>
      <c r="BH72" s="120" t="str">
        <f t="shared" si="74"/>
        <v/>
      </c>
      <c r="BI72" s="120" t="str">
        <f t="shared" si="74"/>
        <v/>
      </c>
      <c r="BJ72" s="120" t="str">
        <f t="shared" si="74"/>
        <v/>
      </c>
      <c r="BK72" s="120" t="str">
        <f t="shared" si="74"/>
        <v/>
      </c>
      <c r="BL72" s="120" t="str">
        <f t="shared" si="74"/>
        <v/>
      </c>
      <c r="BM72" s="120" t="str">
        <f t="shared" si="74"/>
        <v/>
      </c>
      <c r="BN72" s="120" t="str">
        <f t="shared" si="74"/>
        <v/>
      </c>
      <c r="BO72" s="120" t="str">
        <f t="shared" si="74"/>
        <v/>
      </c>
      <c r="BP72" s="120" t="str">
        <f t="shared" si="74"/>
        <v/>
      </c>
      <c r="BQ72" s="120" t="str">
        <f t="shared" si="74"/>
        <v/>
      </c>
    </row>
    <row r="73" spans="1:71" s="187" customFormat="1" ht="30" customHeight="1" thickBot="1">
      <c r="A73" s="531" t="e">
        <f>IF(#REF!="","",#REF!)</f>
        <v>#REF!</v>
      </c>
      <c r="B73" s="517" t="e">
        <f>IF(#REF!="","",#REF!)</f>
        <v>#REF!</v>
      </c>
      <c r="C73" s="561"/>
      <c r="D73" s="289" t="s">
        <v>77</v>
      </c>
      <c r="E73" s="319"/>
      <c r="F73" s="320" t="str">
        <f t="shared" ref="F73:V73" si="75">IF(F$72="","",IF(OR($E$70="",$V$72=""),"--",IF(BA$47&gt;$AY$16*100,"non","oui")))</f>
        <v/>
      </c>
      <c r="G73" s="320" t="str">
        <f t="shared" si="75"/>
        <v/>
      </c>
      <c r="H73" s="320" t="str">
        <f t="shared" si="75"/>
        <v/>
      </c>
      <c r="I73" s="320" t="str">
        <f t="shared" si="75"/>
        <v/>
      </c>
      <c r="J73" s="320" t="str">
        <f t="shared" si="75"/>
        <v/>
      </c>
      <c r="K73" s="320" t="str">
        <f t="shared" si="75"/>
        <v/>
      </c>
      <c r="L73" s="320" t="str">
        <f t="shared" si="75"/>
        <v/>
      </c>
      <c r="M73" s="320" t="str">
        <f t="shared" si="75"/>
        <v/>
      </c>
      <c r="N73" s="320" t="str">
        <f t="shared" si="75"/>
        <v/>
      </c>
      <c r="O73" s="320" t="str">
        <f t="shared" si="75"/>
        <v/>
      </c>
      <c r="P73" s="320" t="str">
        <f t="shared" si="75"/>
        <v/>
      </c>
      <c r="Q73" s="320" t="str">
        <f t="shared" si="75"/>
        <v/>
      </c>
      <c r="R73" s="320" t="str">
        <f t="shared" si="75"/>
        <v/>
      </c>
      <c r="S73" s="320" t="str">
        <f t="shared" si="75"/>
        <v/>
      </c>
      <c r="T73" s="320" t="str">
        <f t="shared" si="75"/>
        <v/>
      </c>
      <c r="U73" s="320" t="str">
        <f t="shared" si="75"/>
        <v/>
      </c>
      <c r="V73" s="372" t="str">
        <f t="shared" si="75"/>
        <v/>
      </c>
      <c r="W73" s="287" t="str">
        <f>IF(W72="","",IF(W72&gt;250,"Conforme","Non conforme"))</f>
        <v/>
      </c>
      <c r="X73" s="296" t="str">
        <f>IF(X72="","",IF(X72&gt;170,"Conforme","Non conforme"))</f>
        <v/>
      </c>
      <c r="Y73" s="484"/>
      <c r="Z73" s="470"/>
      <c r="AA73" s="82"/>
      <c r="AB73" s="82"/>
      <c r="AC73" s="82"/>
      <c r="AD73" s="82"/>
      <c r="AE73" s="82"/>
      <c r="AT73" s="82"/>
      <c r="AV73" s="479"/>
      <c r="AW73" s="485" t="s">
        <v>49</v>
      </c>
      <c r="AX73" s="249" t="s">
        <v>86</v>
      </c>
      <c r="AY73" s="110" t="s">
        <v>34</v>
      </c>
      <c r="AZ73" s="134" t="str">
        <f>IF($E$78="","",(E78+E80)/2)</f>
        <v/>
      </c>
      <c r="BA73" s="124" t="str">
        <f t="shared" ref="BA73:BP73" si="76">IF($V$78="","",(10^((-1.3011877+(0.080242636*LN(BA74))+(0.13646699*(LN(BA74))^2)+(-0.025468404*(LN(BA74))^3)+(0.0013635334*(LN(BA74))^4))/(1+(-0.025840191*LN(BA74))+(-0.10320229*(LN(BA74))^2)+(0.02874562*(LN(BA74))^3)+(-0.0031978977*(LN(BA74))^4)+(0.00012992634*(LN(BA74))^5)))))</f>
        <v/>
      </c>
      <c r="BB73" s="124" t="str">
        <f t="shared" si="76"/>
        <v/>
      </c>
      <c r="BC73" s="124" t="str">
        <f t="shared" si="76"/>
        <v/>
      </c>
      <c r="BD73" s="124" t="str">
        <f t="shared" si="76"/>
        <v/>
      </c>
      <c r="BE73" s="124" t="str">
        <f t="shared" si="76"/>
        <v/>
      </c>
      <c r="BF73" s="124" t="str">
        <f t="shared" si="76"/>
        <v/>
      </c>
      <c r="BG73" s="124" t="str">
        <f t="shared" si="76"/>
        <v/>
      </c>
      <c r="BH73" s="124" t="str">
        <f t="shared" si="76"/>
        <v/>
      </c>
      <c r="BI73" s="124" t="str">
        <f t="shared" si="76"/>
        <v/>
      </c>
      <c r="BJ73" s="124" t="str">
        <f t="shared" si="76"/>
        <v/>
      </c>
      <c r="BK73" s="124" t="str">
        <f t="shared" si="76"/>
        <v/>
      </c>
      <c r="BL73" s="124" t="str">
        <f t="shared" si="76"/>
        <v/>
      </c>
      <c r="BM73" s="124" t="str">
        <f t="shared" si="76"/>
        <v/>
      </c>
      <c r="BN73" s="124" t="str">
        <f t="shared" si="76"/>
        <v/>
      </c>
      <c r="BO73" s="124" t="str">
        <f t="shared" si="76"/>
        <v/>
      </c>
      <c r="BP73" s="124" t="str">
        <f t="shared" si="76"/>
        <v/>
      </c>
      <c r="BQ73" s="250" t="str">
        <f>IF($E$78="","",(V78+V80)/2)</f>
        <v/>
      </c>
      <c r="BR73" s="251" t="s">
        <v>89</v>
      </c>
      <c r="BS73" s="129" t="str">
        <f>IF($V$78="","",(BQ74-AZ74)/$V$61)</f>
        <v/>
      </c>
    </row>
    <row r="74" spans="1:71" s="187" customFormat="1" ht="30" customHeight="1" thickBot="1">
      <c r="A74" s="530" t="str">
        <f>IF(A17="","",A17)</f>
        <v/>
      </c>
      <c r="B74" s="515" t="str">
        <f>IF(B17="","",B17)</f>
        <v/>
      </c>
      <c r="C74" s="558" t="s">
        <v>76</v>
      </c>
      <c r="D74" s="283" t="s">
        <v>80</v>
      </c>
      <c r="E74" s="91"/>
      <c r="F74" s="92"/>
      <c r="G74" s="92"/>
      <c r="H74" s="92"/>
      <c r="I74" s="92"/>
      <c r="J74" s="92"/>
      <c r="K74" s="92"/>
      <c r="L74" s="92"/>
      <c r="M74" s="92"/>
      <c r="N74" s="92"/>
      <c r="O74" s="92"/>
      <c r="P74" s="99"/>
      <c r="Q74" s="92"/>
      <c r="R74" s="92"/>
      <c r="S74" s="99"/>
      <c r="T74" s="92"/>
      <c r="U74" s="92"/>
      <c r="V74" s="93"/>
      <c r="W74" s="373" t="str">
        <f>IF(E74="","",V74/E74)</f>
        <v/>
      </c>
      <c r="X74" s="311" t="str">
        <f>IF(V74="","",V74)</f>
        <v/>
      </c>
      <c r="Y74" s="488" t="str">
        <f>IF(V74="","",2*ABS(V76-V74)/(V76+V74))</f>
        <v/>
      </c>
      <c r="Z74" s="471"/>
      <c r="AA74" s="82"/>
      <c r="AB74" s="82"/>
      <c r="AC74" s="82"/>
      <c r="AD74" s="82"/>
      <c r="AE74" s="82"/>
      <c r="AV74" s="479"/>
      <c r="AW74" s="486"/>
      <c r="AX74" s="252" t="s">
        <v>87</v>
      </c>
      <c r="AY74" s="130" t="s">
        <v>88</v>
      </c>
      <c r="AZ74" s="116" t="str">
        <f>IF(E78="","",(71.498068+94.593053*LOG(AZ73,10)+41.912053*POWER(LOG(AZ73,10),2)+9.8247004*POWER(LOG(AZ73,10),3)+0.28175407*POWER(LOG(AZ73,10),4)-1.1878455*POWER(LOG(AZ73,10),5)-0.18014349*POWER(LOG(AZ73,10),6)+0.14710899*POWER(LOG(AZ73,10),7)-0.017046845*POWER(LOG(AZ73,10),8)))</f>
        <v/>
      </c>
      <c r="BA74" s="117" t="str">
        <f>IF($V$78="","",$BS$73*F61+$BS$74)</f>
        <v/>
      </c>
      <c r="BB74" s="117" t="str">
        <f t="shared" ref="BB74:BP74" si="77">IF($V$78="","",$BS$73*G61+$BS$74)</f>
        <v/>
      </c>
      <c r="BC74" s="117" t="str">
        <f t="shared" si="77"/>
        <v/>
      </c>
      <c r="BD74" s="117" t="str">
        <f t="shared" si="77"/>
        <v/>
      </c>
      <c r="BE74" s="117" t="str">
        <f t="shared" si="77"/>
        <v/>
      </c>
      <c r="BF74" s="117" t="str">
        <f t="shared" si="77"/>
        <v/>
      </c>
      <c r="BG74" s="117" t="str">
        <f t="shared" si="77"/>
        <v/>
      </c>
      <c r="BH74" s="117" t="str">
        <f t="shared" si="77"/>
        <v/>
      </c>
      <c r="BI74" s="117" t="str">
        <f t="shared" si="77"/>
        <v/>
      </c>
      <c r="BJ74" s="117" t="str">
        <f t="shared" si="77"/>
        <v/>
      </c>
      <c r="BK74" s="117" t="str">
        <f t="shared" si="77"/>
        <v/>
      </c>
      <c r="BL74" s="117" t="str">
        <f t="shared" si="77"/>
        <v/>
      </c>
      <c r="BM74" s="117" t="str">
        <f t="shared" si="77"/>
        <v/>
      </c>
      <c r="BN74" s="117" t="str">
        <f t="shared" si="77"/>
        <v/>
      </c>
      <c r="BO74" s="117" t="str">
        <f t="shared" si="77"/>
        <v/>
      </c>
      <c r="BP74" s="117" t="str">
        <f t="shared" si="77"/>
        <v/>
      </c>
      <c r="BQ74" s="118" t="str">
        <f>IF(V78="","",(71.498068+94.593053*LOG(BQ73,10)+41.912053*POWER(LOG(BQ73,10),2)+9.8247004*POWER(LOG(BQ73,10),3)+0.28175407*POWER(LOG(BQ73,10),4)-1.1878455*POWER(LOG(BQ73,10),5)-0.18014349*POWER(LOG(BQ73,10),6)+0.14710899*POWER(LOG(BQ73,10),7)-0.017046845*POWER(LOG(BQ73,10),8)))</f>
        <v/>
      </c>
      <c r="BR74" s="253" t="s">
        <v>90</v>
      </c>
      <c r="BS74" s="131" t="str">
        <f>IF(AZ74="","",AZ74)</f>
        <v/>
      </c>
    </row>
    <row r="75" spans="1:71" s="187" customFormat="1" ht="30" customHeight="1">
      <c r="A75" s="532" t="e">
        <f>IF(#REF!="","",#REF!)</f>
        <v>#REF!</v>
      </c>
      <c r="B75" s="516" t="e">
        <f>IF(#REF!="","",#REF!)</f>
        <v>#REF!</v>
      </c>
      <c r="C75" s="559"/>
      <c r="D75" s="312" t="s">
        <v>77</v>
      </c>
      <c r="E75" s="313"/>
      <c r="F75" s="314" t="str">
        <f t="shared" ref="F75:V75" si="78">IF(F$74="","",IF(OR($E$74="",$V$76=""),"--",IF(BA$56&gt;$AY$16*100,"non","oui")))</f>
        <v/>
      </c>
      <c r="G75" s="314" t="str">
        <f t="shared" si="78"/>
        <v/>
      </c>
      <c r="H75" s="314" t="str">
        <f t="shared" si="78"/>
        <v/>
      </c>
      <c r="I75" s="314" t="str">
        <f t="shared" si="78"/>
        <v/>
      </c>
      <c r="J75" s="314" t="str">
        <f t="shared" si="78"/>
        <v/>
      </c>
      <c r="K75" s="314" t="str">
        <f t="shared" si="78"/>
        <v/>
      </c>
      <c r="L75" s="314" t="str">
        <f t="shared" si="78"/>
        <v/>
      </c>
      <c r="M75" s="314" t="str">
        <f t="shared" si="78"/>
        <v/>
      </c>
      <c r="N75" s="314" t="str">
        <f t="shared" si="78"/>
        <v/>
      </c>
      <c r="O75" s="314" t="str">
        <f t="shared" si="78"/>
        <v/>
      </c>
      <c r="P75" s="314" t="str">
        <f t="shared" si="78"/>
        <v/>
      </c>
      <c r="Q75" s="314" t="str">
        <f t="shared" si="78"/>
        <v/>
      </c>
      <c r="R75" s="314" t="str">
        <f t="shared" si="78"/>
        <v/>
      </c>
      <c r="S75" s="314" t="str">
        <f t="shared" si="78"/>
        <v/>
      </c>
      <c r="T75" s="314" t="str">
        <f t="shared" si="78"/>
        <v/>
      </c>
      <c r="U75" s="314" t="str">
        <f t="shared" si="78"/>
        <v/>
      </c>
      <c r="V75" s="370" t="str">
        <f t="shared" si="78"/>
        <v/>
      </c>
      <c r="W75" s="374" t="str">
        <f>IF(W74="","",IF(W74&gt;250,"Conforme","Non conforme"))</f>
        <v/>
      </c>
      <c r="X75" s="316" t="str">
        <f>IF(X74="","",IF(X74&gt;170,"Conforme","Non conforme"))</f>
        <v/>
      </c>
      <c r="Y75" s="489"/>
      <c r="Z75" s="469"/>
      <c r="AA75" s="82"/>
      <c r="AB75" s="82"/>
      <c r="AC75" s="82"/>
      <c r="AD75" s="82"/>
      <c r="AE75" s="82"/>
      <c r="AV75" s="479"/>
      <c r="AW75" s="486"/>
      <c r="AX75" s="132" t="s">
        <v>35</v>
      </c>
      <c r="AY75" s="126" t="s">
        <v>35</v>
      </c>
      <c r="AZ75" s="248"/>
      <c r="BA75" s="117" t="str">
        <f t="shared" ref="BA75:BQ75" si="79">IF($V$78="","",((BA73-AZ73)/(0.5*(BA73+AZ73))))</f>
        <v/>
      </c>
      <c r="BB75" s="117" t="str">
        <f t="shared" si="79"/>
        <v/>
      </c>
      <c r="BC75" s="117" t="str">
        <f t="shared" si="79"/>
        <v/>
      </c>
      <c r="BD75" s="117" t="str">
        <f t="shared" si="79"/>
        <v/>
      </c>
      <c r="BE75" s="117" t="str">
        <f t="shared" si="79"/>
        <v/>
      </c>
      <c r="BF75" s="117" t="str">
        <f t="shared" si="79"/>
        <v/>
      </c>
      <c r="BG75" s="117" t="str">
        <f t="shared" si="79"/>
        <v/>
      </c>
      <c r="BH75" s="117" t="str">
        <f t="shared" si="79"/>
        <v/>
      </c>
      <c r="BI75" s="117" t="str">
        <f t="shared" si="79"/>
        <v/>
      </c>
      <c r="BJ75" s="117" t="str">
        <f t="shared" si="79"/>
        <v/>
      </c>
      <c r="BK75" s="117" t="str">
        <f t="shared" si="79"/>
        <v/>
      </c>
      <c r="BL75" s="117" t="str">
        <f t="shared" si="79"/>
        <v/>
      </c>
      <c r="BM75" s="117" t="str">
        <f t="shared" si="79"/>
        <v/>
      </c>
      <c r="BN75" s="117" t="str">
        <f t="shared" si="79"/>
        <v/>
      </c>
      <c r="BO75" s="117" t="str">
        <f t="shared" si="79"/>
        <v/>
      </c>
      <c r="BP75" s="117" t="str">
        <f t="shared" si="79"/>
        <v/>
      </c>
      <c r="BQ75" s="117" t="str">
        <f t="shared" si="79"/>
        <v/>
      </c>
    </row>
    <row r="76" spans="1:71" s="187" customFormat="1" ht="30" customHeight="1">
      <c r="A76" s="532" t="e">
        <f>IF(#REF!="","",#REF!)</f>
        <v>#REF!</v>
      </c>
      <c r="B76" s="516" t="e">
        <f>IF(#REF!="","",#REF!)</f>
        <v>#REF!</v>
      </c>
      <c r="C76" s="560" t="s">
        <v>82</v>
      </c>
      <c r="D76" s="312" t="s">
        <v>80</v>
      </c>
      <c r="E76" s="101"/>
      <c r="F76" s="102"/>
      <c r="G76" s="102"/>
      <c r="H76" s="102"/>
      <c r="I76" s="102"/>
      <c r="J76" s="102"/>
      <c r="K76" s="102"/>
      <c r="L76" s="102"/>
      <c r="M76" s="102"/>
      <c r="N76" s="102"/>
      <c r="O76" s="102"/>
      <c r="P76" s="103"/>
      <c r="Q76" s="102"/>
      <c r="R76" s="102"/>
      <c r="S76" s="103"/>
      <c r="T76" s="102"/>
      <c r="U76" s="102"/>
      <c r="V76" s="371"/>
      <c r="W76" s="375" t="str">
        <f>IF(E76="","",V76/E76)</f>
        <v/>
      </c>
      <c r="X76" s="318" t="str">
        <f>IF(V76="","",V76)</f>
        <v/>
      </c>
      <c r="Y76" s="490" t="str">
        <f>IF(Y74="","",IF(Y74&lt;10%,"Conforme","Non conforme"))</f>
        <v/>
      </c>
      <c r="Z76" s="469"/>
      <c r="AA76" s="82"/>
      <c r="AB76" s="82"/>
      <c r="AC76" s="82"/>
      <c r="AD76" s="82"/>
      <c r="AE76" s="82"/>
      <c r="AV76" s="479"/>
      <c r="AW76" s="486"/>
      <c r="AX76" s="132" t="s">
        <v>83</v>
      </c>
      <c r="AY76" s="133">
        <f>IF($AY$16="","",$AY$16)</f>
        <v>0.1</v>
      </c>
      <c r="AZ76" s="248"/>
      <c r="BA76" s="117" t="str">
        <f t="shared" ref="BA76:BQ76" si="80">IF($V$78="","",BA$75*(1+$AY$76))</f>
        <v/>
      </c>
      <c r="BB76" s="117" t="str">
        <f t="shared" si="80"/>
        <v/>
      </c>
      <c r="BC76" s="117" t="str">
        <f t="shared" si="80"/>
        <v/>
      </c>
      <c r="BD76" s="117" t="str">
        <f t="shared" si="80"/>
        <v/>
      </c>
      <c r="BE76" s="117" t="str">
        <f t="shared" si="80"/>
        <v/>
      </c>
      <c r="BF76" s="117" t="str">
        <f t="shared" si="80"/>
        <v/>
      </c>
      <c r="BG76" s="117" t="str">
        <f t="shared" si="80"/>
        <v/>
      </c>
      <c r="BH76" s="117" t="str">
        <f t="shared" si="80"/>
        <v/>
      </c>
      <c r="BI76" s="117" t="str">
        <f t="shared" si="80"/>
        <v/>
      </c>
      <c r="BJ76" s="117" t="str">
        <f t="shared" si="80"/>
        <v/>
      </c>
      <c r="BK76" s="117" t="str">
        <f t="shared" si="80"/>
        <v/>
      </c>
      <c r="BL76" s="117" t="str">
        <f t="shared" si="80"/>
        <v/>
      </c>
      <c r="BM76" s="117" t="str">
        <f t="shared" si="80"/>
        <v/>
      </c>
      <c r="BN76" s="117" t="str">
        <f t="shared" si="80"/>
        <v/>
      </c>
      <c r="BO76" s="117" t="str">
        <f t="shared" si="80"/>
        <v/>
      </c>
      <c r="BP76" s="117" t="str">
        <f t="shared" si="80"/>
        <v/>
      </c>
      <c r="BQ76" s="117" t="str">
        <f t="shared" si="80"/>
        <v/>
      </c>
    </row>
    <row r="77" spans="1:71" s="187" customFormat="1" ht="30" customHeight="1" thickBot="1">
      <c r="A77" s="531" t="e">
        <f>IF(#REF!="","",#REF!)</f>
        <v>#REF!</v>
      </c>
      <c r="B77" s="517" t="e">
        <f>IF(#REF!="","",#REF!)</f>
        <v>#REF!</v>
      </c>
      <c r="C77" s="561"/>
      <c r="D77" s="289" t="s">
        <v>77</v>
      </c>
      <c r="E77" s="319"/>
      <c r="F77" s="320" t="str">
        <f t="shared" ref="F77:V77" si="81">IF(F$76="","",IF(OR($E$74="",$V$76=""),"--",IF(BA$60&gt;$AY$16*100,"non","oui")))</f>
        <v/>
      </c>
      <c r="G77" s="320" t="str">
        <f t="shared" si="81"/>
        <v/>
      </c>
      <c r="H77" s="320" t="str">
        <f t="shared" si="81"/>
        <v/>
      </c>
      <c r="I77" s="320" t="str">
        <f t="shared" si="81"/>
        <v/>
      </c>
      <c r="J77" s="320" t="str">
        <f t="shared" si="81"/>
        <v/>
      </c>
      <c r="K77" s="320" t="str">
        <f t="shared" si="81"/>
        <v/>
      </c>
      <c r="L77" s="320" t="str">
        <f t="shared" si="81"/>
        <v/>
      </c>
      <c r="M77" s="320" t="str">
        <f t="shared" si="81"/>
        <v/>
      </c>
      <c r="N77" s="320" t="str">
        <f t="shared" si="81"/>
        <v/>
      </c>
      <c r="O77" s="320" t="str">
        <f t="shared" si="81"/>
        <v/>
      </c>
      <c r="P77" s="320" t="str">
        <f t="shared" si="81"/>
        <v/>
      </c>
      <c r="Q77" s="320" t="str">
        <f t="shared" si="81"/>
        <v/>
      </c>
      <c r="R77" s="320" t="str">
        <f t="shared" si="81"/>
        <v/>
      </c>
      <c r="S77" s="320" t="str">
        <f t="shared" si="81"/>
        <v/>
      </c>
      <c r="T77" s="320" t="str">
        <f t="shared" si="81"/>
        <v/>
      </c>
      <c r="U77" s="320" t="str">
        <f t="shared" si="81"/>
        <v/>
      </c>
      <c r="V77" s="372" t="str">
        <f t="shared" si="81"/>
        <v/>
      </c>
      <c r="W77" s="287" t="str">
        <f>IF(W76="","",IF(W76&gt;250,"Conforme","Non conforme"))</f>
        <v/>
      </c>
      <c r="X77" s="296" t="str">
        <f>IF(X76="","",IF(X76&gt;170,"Conforme","Non conforme"))</f>
        <v/>
      </c>
      <c r="Y77" s="484"/>
      <c r="Z77" s="470"/>
      <c r="AA77" s="82"/>
      <c r="AB77" s="82"/>
      <c r="AC77" s="82"/>
      <c r="AD77" s="82"/>
      <c r="AE77" s="82"/>
      <c r="AU77" s="82"/>
      <c r="AV77" s="480"/>
      <c r="AW77" s="487"/>
      <c r="AX77" s="132" t="s">
        <v>84</v>
      </c>
      <c r="AY77" s="133">
        <f>IF($AY$16="","",-$AY$16)</f>
        <v>-0.1</v>
      </c>
      <c r="AZ77" s="247"/>
      <c r="BA77" s="120" t="str">
        <f t="shared" ref="BA77:BQ77" si="82">IF($V$78="","",BA$75*(1-$AY$76))</f>
        <v/>
      </c>
      <c r="BB77" s="120" t="str">
        <f t="shared" si="82"/>
        <v/>
      </c>
      <c r="BC77" s="120" t="str">
        <f t="shared" si="82"/>
        <v/>
      </c>
      <c r="BD77" s="120" t="str">
        <f t="shared" si="82"/>
        <v/>
      </c>
      <c r="BE77" s="120" t="str">
        <f t="shared" si="82"/>
        <v/>
      </c>
      <c r="BF77" s="120" t="str">
        <f t="shared" si="82"/>
        <v/>
      </c>
      <c r="BG77" s="120" t="str">
        <f t="shared" si="82"/>
        <v/>
      </c>
      <c r="BH77" s="120" t="str">
        <f t="shared" si="82"/>
        <v/>
      </c>
      <c r="BI77" s="120" t="str">
        <f t="shared" si="82"/>
        <v/>
      </c>
      <c r="BJ77" s="120" t="str">
        <f t="shared" si="82"/>
        <v/>
      </c>
      <c r="BK77" s="120" t="str">
        <f t="shared" si="82"/>
        <v/>
      </c>
      <c r="BL77" s="120" t="str">
        <f t="shared" si="82"/>
        <v/>
      </c>
      <c r="BM77" s="120" t="str">
        <f t="shared" si="82"/>
        <v/>
      </c>
      <c r="BN77" s="120" t="str">
        <f t="shared" si="82"/>
        <v/>
      </c>
      <c r="BO77" s="120" t="str">
        <f t="shared" si="82"/>
        <v/>
      </c>
      <c r="BP77" s="120" t="str">
        <f t="shared" si="82"/>
        <v/>
      </c>
      <c r="BQ77" s="120" t="str">
        <f t="shared" si="82"/>
        <v/>
      </c>
    </row>
    <row r="78" spans="1:71" s="187" customFormat="1" ht="30" customHeight="1" thickBot="1">
      <c r="A78" s="530" t="str">
        <f>IF(A19="","",A19)</f>
        <v/>
      </c>
      <c r="B78" s="515" t="str">
        <f>IF(B19="","",B19)</f>
        <v/>
      </c>
      <c r="C78" s="558" t="s">
        <v>76</v>
      </c>
      <c r="D78" s="283" t="s">
        <v>80</v>
      </c>
      <c r="E78" s="91"/>
      <c r="F78" s="92"/>
      <c r="G78" s="92"/>
      <c r="H78" s="92"/>
      <c r="I78" s="92"/>
      <c r="J78" s="92"/>
      <c r="K78" s="92"/>
      <c r="L78" s="92"/>
      <c r="M78" s="92"/>
      <c r="N78" s="92"/>
      <c r="O78" s="92"/>
      <c r="P78" s="99"/>
      <c r="Q78" s="92"/>
      <c r="R78" s="92"/>
      <c r="S78" s="99"/>
      <c r="T78" s="92"/>
      <c r="U78" s="92"/>
      <c r="V78" s="93"/>
      <c r="W78" s="373" t="str">
        <f>IF(E78="","",V78/E78)</f>
        <v/>
      </c>
      <c r="X78" s="311" t="str">
        <f>IF(V78="","",V78)</f>
        <v/>
      </c>
      <c r="Y78" s="488" t="str">
        <f>IF(V78="","",2*ABS(V80-V78)/(V80+V78))</f>
        <v/>
      </c>
      <c r="Z78" s="471"/>
      <c r="AA78" s="82"/>
      <c r="AB78" s="82"/>
      <c r="AC78" s="82"/>
      <c r="AD78" s="82"/>
      <c r="AE78" s="82"/>
    </row>
    <row r="79" spans="1:71" s="187" customFormat="1" ht="30" customHeight="1">
      <c r="A79" s="532" t="e">
        <f>IF(#REF!="","",#REF!)</f>
        <v>#REF!</v>
      </c>
      <c r="B79" s="516" t="e">
        <f>IF(#REF!="","",#REF!)</f>
        <v>#REF!</v>
      </c>
      <c r="C79" s="559"/>
      <c r="D79" s="312" t="s">
        <v>77</v>
      </c>
      <c r="E79" s="313"/>
      <c r="F79" s="314" t="str">
        <f t="shared" ref="F79:V79" si="83">IF(F$78="","",IF(OR($E$78="",$V$80=""),"--",IF(BA$69&gt;$AY$16*100,"non","oui")))</f>
        <v/>
      </c>
      <c r="G79" s="314" t="str">
        <f t="shared" si="83"/>
        <v/>
      </c>
      <c r="H79" s="314" t="str">
        <f t="shared" si="83"/>
        <v/>
      </c>
      <c r="I79" s="314" t="str">
        <f t="shared" si="83"/>
        <v/>
      </c>
      <c r="J79" s="314" t="str">
        <f t="shared" si="83"/>
        <v/>
      </c>
      <c r="K79" s="314" t="str">
        <f t="shared" si="83"/>
        <v/>
      </c>
      <c r="L79" s="314" t="str">
        <f t="shared" si="83"/>
        <v/>
      </c>
      <c r="M79" s="314" t="str">
        <f t="shared" si="83"/>
        <v/>
      </c>
      <c r="N79" s="314" t="str">
        <f t="shared" si="83"/>
        <v/>
      </c>
      <c r="O79" s="314" t="str">
        <f t="shared" si="83"/>
        <v/>
      </c>
      <c r="P79" s="314" t="str">
        <f t="shared" si="83"/>
        <v/>
      </c>
      <c r="Q79" s="314" t="str">
        <f t="shared" si="83"/>
        <v/>
      </c>
      <c r="R79" s="314" t="str">
        <f t="shared" si="83"/>
        <v/>
      </c>
      <c r="S79" s="314" t="str">
        <f t="shared" si="83"/>
        <v/>
      </c>
      <c r="T79" s="314" t="str">
        <f t="shared" si="83"/>
        <v/>
      </c>
      <c r="U79" s="314" t="str">
        <f t="shared" si="83"/>
        <v/>
      </c>
      <c r="V79" s="370" t="str">
        <f t="shared" si="83"/>
        <v/>
      </c>
      <c r="W79" s="374" t="str">
        <f>IF(W78="","",IF(W78&gt;250,"Conforme","Non conforme"))</f>
        <v/>
      </c>
      <c r="X79" s="316" t="str">
        <f>IF(X78="","",IF(X78&gt;170,"Conforme","Non conforme"))</f>
        <v/>
      </c>
      <c r="Y79" s="489"/>
      <c r="Z79" s="469"/>
      <c r="AA79" s="82"/>
      <c r="AB79" s="82"/>
      <c r="AC79" s="82"/>
      <c r="AD79" s="82"/>
      <c r="AE79" s="82"/>
      <c r="AU79" s="82"/>
      <c r="AV79" s="478" t="str">
        <f>IF(B21="","",B21)</f>
        <v/>
      </c>
      <c r="AW79" s="481" t="s">
        <v>85</v>
      </c>
      <c r="AX79" s="475" t="s">
        <v>27</v>
      </c>
      <c r="AY79" s="110" t="s">
        <v>88</v>
      </c>
      <c r="AZ79" s="111" t="str">
        <f>IF($E$82="","",(71.498068+94.593053*LOG(AZ85,10)+41.912053*POWER(LOG(AZ85,10),2)+9.8247004*POWER(LOG(AZ85,10),3)+0.28175407*POWER(LOG(AZ85,10),4)-1.1878455*POWER(LOG(AZ85,10),5)-0.18014349*POWER(LOG(AZ85,10),6)+0.14710899*POWER(LOG(AZ85,10),7)-0.017046845*POWER(LOG(AZ85,10),8)))</f>
        <v/>
      </c>
      <c r="BA79" s="112" t="str">
        <f t="shared" ref="BA79:BQ79" si="84">IF($E$82="","",(71.498068+94.593053*LOG(F82,10)+41.912053*POWER(LOG(F82,10),2)+9.8247004*POWER(LOG(F82,10),3)+0.28175407*POWER(LOG(F82,10),4)-1.1878455*POWER(LOG(F82,10),5)-0.18014349*POWER(LOG(F82,10),6)+0.14710899*POWER(LOG(F82,10),7)-0.017046845*POWER(LOG(F82,10),8)))</f>
        <v/>
      </c>
      <c r="BB79" s="112" t="str">
        <f t="shared" si="84"/>
        <v/>
      </c>
      <c r="BC79" s="112" t="str">
        <f t="shared" si="84"/>
        <v/>
      </c>
      <c r="BD79" s="112" t="str">
        <f t="shared" si="84"/>
        <v/>
      </c>
      <c r="BE79" s="112" t="str">
        <f t="shared" si="84"/>
        <v/>
      </c>
      <c r="BF79" s="112" t="str">
        <f t="shared" si="84"/>
        <v/>
      </c>
      <c r="BG79" s="112" t="str">
        <f t="shared" si="84"/>
        <v/>
      </c>
      <c r="BH79" s="112" t="str">
        <f t="shared" si="84"/>
        <v/>
      </c>
      <c r="BI79" s="112" t="str">
        <f t="shared" si="84"/>
        <v/>
      </c>
      <c r="BJ79" s="112" t="str">
        <f t="shared" si="84"/>
        <v/>
      </c>
      <c r="BK79" s="112" t="str">
        <f t="shared" si="84"/>
        <v/>
      </c>
      <c r="BL79" s="112" t="str">
        <f t="shared" si="84"/>
        <v/>
      </c>
      <c r="BM79" s="112" t="str">
        <f t="shared" si="84"/>
        <v/>
      </c>
      <c r="BN79" s="112" t="str">
        <f t="shared" si="84"/>
        <v/>
      </c>
      <c r="BO79" s="112" t="str">
        <f t="shared" si="84"/>
        <v/>
      </c>
      <c r="BP79" s="112" t="str">
        <f t="shared" si="84"/>
        <v/>
      </c>
      <c r="BQ79" s="112" t="str">
        <f t="shared" si="84"/>
        <v/>
      </c>
    </row>
    <row r="80" spans="1:71" s="187" customFormat="1" ht="30" customHeight="1">
      <c r="A80" s="532" t="e">
        <f>IF(#REF!="","",#REF!)</f>
        <v>#REF!</v>
      </c>
      <c r="B80" s="516" t="e">
        <f>IF(#REF!="","",#REF!)</f>
        <v>#REF!</v>
      </c>
      <c r="C80" s="560" t="s">
        <v>82</v>
      </c>
      <c r="D80" s="312" t="s">
        <v>80</v>
      </c>
      <c r="E80" s="101"/>
      <c r="F80" s="102"/>
      <c r="G80" s="102"/>
      <c r="H80" s="102"/>
      <c r="I80" s="102"/>
      <c r="J80" s="102"/>
      <c r="K80" s="102"/>
      <c r="L80" s="102"/>
      <c r="M80" s="102"/>
      <c r="N80" s="102"/>
      <c r="O80" s="102"/>
      <c r="P80" s="103"/>
      <c r="Q80" s="102"/>
      <c r="R80" s="102"/>
      <c r="S80" s="103"/>
      <c r="T80" s="102"/>
      <c r="U80" s="102"/>
      <c r="V80" s="371"/>
      <c r="W80" s="375" t="str">
        <f>IF(E80="","",V80/E80)</f>
        <v/>
      </c>
      <c r="X80" s="318" t="str">
        <f>IF(V80="","",V80)</f>
        <v/>
      </c>
      <c r="Y80" s="490" t="str">
        <f>IF(Y78="","",IF(Y78&lt;10%,"Conforme","Non conforme"))</f>
        <v/>
      </c>
      <c r="Z80" s="469"/>
      <c r="AA80" s="82"/>
      <c r="AB80" s="82"/>
      <c r="AC80" s="82"/>
      <c r="AD80" s="82"/>
      <c r="AE80" s="82"/>
      <c r="AV80" s="479"/>
      <c r="AW80" s="482"/>
      <c r="AX80" s="476"/>
      <c r="AY80" s="115" t="s">
        <v>35</v>
      </c>
      <c r="AZ80" s="116"/>
      <c r="BA80" s="117" t="str">
        <f t="shared" ref="BA80:BQ80" si="85">IF($E$82="","",((F82-E82)/(0.5*(F82+E82))))</f>
        <v/>
      </c>
      <c r="BB80" s="117" t="str">
        <f t="shared" si="85"/>
        <v/>
      </c>
      <c r="BC80" s="117" t="str">
        <f t="shared" si="85"/>
        <v/>
      </c>
      <c r="BD80" s="117" t="str">
        <f t="shared" si="85"/>
        <v/>
      </c>
      <c r="BE80" s="117" t="str">
        <f t="shared" si="85"/>
        <v/>
      </c>
      <c r="BF80" s="117" t="str">
        <f t="shared" si="85"/>
        <v/>
      </c>
      <c r="BG80" s="117" t="str">
        <f t="shared" si="85"/>
        <v/>
      </c>
      <c r="BH80" s="117" t="str">
        <f t="shared" si="85"/>
        <v/>
      </c>
      <c r="BI80" s="117" t="str">
        <f t="shared" si="85"/>
        <v/>
      </c>
      <c r="BJ80" s="117" t="str">
        <f t="shared" si="85"/>
        <v/>
      </c>
      <c r="BK80" s="117" t="str">
        <f t="shared" si="85"/>
        <v/>
      </c>
      <c r="BL80" s="117" t="str">
        <f t="shared" si="85"/>
        <v/>
      </c>
      <c r="BM80" s="117" t="str">
        <f t="shared" si="85"/>
        <v/>
      </c>
      <c r="BN80" s="117" t="str">
        <f t="shared" si="85"/>
        <v/>
      </c>
      <c r="BO80" s="117" t="str">
        <f t="shared" si="85"/>
        <v/>
      </c>
      <c r="BP80" s="117" t="str">
        <f t="shared" si="85"/>
        <v/>
      </c>
      <c r="BQ80" s="117" t="str">
        <f t="shared" si="85"/>
        <v/>
      </c>
    </row>
    <row r="81" spans="1:71" s="187" customFormat="1" ht="30" customHeight="1" thickBot="1">
      <c r="A81" s="531" t="e">
        <f>IF(#REF!="","",#REF!)</f>
        <v>#REF!</v>
      </c>
      <c r="B81" s="517" t="e">
        <f>IF(#REF!="","",#REF!)</f>
        <v>#REF!</v>
      </c>
      <c r="C81" s="561"/>
      <c r="D81" s="289" t="s">
        <v>77</v>
      </c>
      <c r="E81" s="319"/>
      <c r="F81" s="320" t="str">
        <f t="shared" ref="F81:V81" si="86">IF(F$80="","",IF(OR($E$78="",$V$80=""),"--",IF(BA$72&gt;$AY$16*100,"non","oui")))</f>
        <v/>
      </c>
      <c r="G81" s="320" t="str">
        <f t="shared" si="86"/>
        <v/>
      </c>
      <c r="H81" s="320" t="str">
        <f t="shared" si="86"/>
        <v/>
      </c>
      <c r="I81" s="320" t="str">
        <f t="shared" si="86"/>
        <v/>
      </c>
      <c r="J81" s="320" t="str">
        <f t="shared" si="86"/>
        <v/>
      </c>
      <c r="K81" s="320" t="str">
        <f t="shared" si="86"/>
        <v/>
      </c>
      <c r="L81" s="320" t="str">
        <f t="shared" si="86"/>
        <v/>
      </c>
      <c r="M81" s="320" t="str">
        <f t="shared" si="86"/>
        <v/>
      </c>
      <c r="N81" s="320" t="str">
        <f t="shared" si="86"/>
        <v/>
      </c>
      <c r="O81" s="320" t="str">
        <f t="shared" si="86"/>
        <v/>
      </c>
      <c r="P81" s="320" t="str">
        <f t="shared" si="86"/>
        <v/>
      </c>
      <c r="Q81" s="320" t="str">
        <f t="shared" si="86"/>
        <v/>
      </c>
      <c r="R81" s="320" t="str">
        <f t="shared" si="86"/>
        <v/>
      </c>
      <c r="S81" s="320" t="str">
        <f t="shared" si="86"/>
        <v/>
      </c>
      <c r="T81" s="320" t="str">
        <f t="shared" si="86"/>
        <v/>
      </c>
      <c r="U81" s="320" t="str">
        <f t="shared" si="86"/>
        <v/>
      </c>
      <c r="V81" s="372" t="str">
        <f t="shared" si="86"/>
        <v/>
      </c>
      <c r="W81" s="287" t="str">
        <f>IF(W80="","",IF(W80&gt;250,"Conforme","Non conforme"))</f>
        <v/>
      </c>
      <c r="X81" s="296" t="str">
        <f>IF(X80="","",IF(X80&gt;170,"Conforme","Non conforme"))</f>
        <v/>
      </c>
      <c r="Y81" s="484"/>
      <c r="Z81" s="470"/>
      <c r="AA81" s="82"/>
      <c r="AB81" s="82"/>
      <c r="AC81" s="82"/>
      <c r="AD81" s="82"/>
      <c r="AE81" s="82"/>
      <c r="AV81" s="479"/>
      <c r="AW81" s="482"/>
      <c r="AX81" s="477"/>
      <c r="AY81" s="119" t="s">
        <v>36</v>
      </c>
      <c r="AZ81" s="247"/>
      <c r="BA81" s="120" t="str">
        <f t="shared" ref="BA81:BQ81" si="87">IF(BA$87="","",(ABS(BA$87-BA80)/BA$87)*100)</f>
        <v/>
      </c>
      <c r="BB81" s="120" t="str">
        <f t="shared" si="87"/>
        <v/>
      </c>
      <c r="BC81" s="120" t="str">
        <f t="shared" si="87"/>
        <v/>
      </c>
      <c r="BD81" s="120" t="str">
        <f t="shared" si="87"/>
        <v/>
      </c>
      <c r="BE81" s="120" t="str">
        <f t="shared" si="87"/>
        <v/>
      </c>
      <c r="BF81" s="120" t="str">
        <f t="shared" si="87"/>
        <v/>
      </c>
      <c r="BG81" s="120" t="str">
        <f t="shared" si="87"/>
        <v/>
      </c>
      <c r="BH81" s="120" t="str">
        <f t="shared" si="87"/>
        <v/>
      </c>
      <c r="BI81" s="120" t="str">
        <f t="shared" si="87"/>
        <v/>
      </c>
      <c r="BJ81" s="120" t="str">
        <f t="shared" si="87"/>
        <v/>
      </c>
      <c r="BK81" s="120" t="str">
        <f t="shared" si="87"/>
        <v/>
      </c>
      <c r="BL81" s="120" t="str">
        <f t="shared" si="87"/>
        <v/>
      </c>
      <c r="BM81" s="120" t="str">
        <f t="shared" si="87"/>
        <v/>
      </c>
      <c r="BN81" s="120" t="str">
        <f t="shared" si="87"/>
        <v/>
      </c>
      <c r="BO81" s="120" t="str">
        <f t="shared" si="87"/>
        <v/>
      </c>
      <c r="BP81" s="120" t="str">
        <f t="shared" si="87"/>
        <v/>
      </c>
      <c r="BQ81" s="120" t="str">
        <f t="shared" si="87"/>
        <v/>
      </c>
    </row>
    <row r="82" spans="1:71" s="187" customFormat="1" ht="30" customHeight="1">
      <c r="A82" s="530" t="str">
        <f>IF(A21="","",A21)</f>
        <v/>
      </c>
      <c r="B82" s="515" t="str">
        <f>IF(B21="","",B21)</f>
        <v/>
      </c>
      <c r="C82" s="558" t="s">
        <v>76</v>
      </c>
      <c r="D82" s="283" t="s">
        <v>80</v>
      </c>
      <c r="E82" s="91"/>
      <c r="F82" s="92"/>
      <c r="G82" s="92"/>
      <c r="H82" s="92"/>
      <c r="I82" s="92"/>
      <c r="J82" s="92"/>
      <c r="K82" s="92"/>
      <c r="L82" s="92"/>
      <c r="M82" s="92"/>
      <c r="N82" s="92"/>
      <c r="O82" s="92"/>
      <c r="P82" s="99"/>
      <c r="Q82" s="92"/>
      <c r="R82" s="92"/>
      <c r="S82" s="99"/>
      <c r="T82" s="92"/>
      <c r="U82" s="92"/>
      <c r="V82" s="93"/>
      <c r="W82" s="373" t="str">
        <f>IF(E82="","",V82/E82)</f>
        <v/>
      </c>
      <c r="X82" s="311" t="str">
        <f>IF(V82="","",V82)</f>
        <v/>
      </c>
      <c r="Y82" s="488" t="str">
        <f>IF(V82="","",2*ABS(V84-V82)/(V84+V82))</f>
        <v/>
      </c>
      <c r="Z82" s="471"/>
      <c r="AA82" s="82"/>
      <c r="AB82" s="82"/>
      <c r="AC82" s="82"/>
      <c r="AD82" s="82"/>
      <c r="AE82" s="82"/>
      <c r="AV82" s="479"/>
      <c r="AW82" s="483"/>
      <c r="AX82" s="475" t="s">
        <v>28</v>
      </c>
      <c r="AY82" s="122" t="s">
        <v>88</v>
      </c>
      <c r="AZ82" s="111" t="str">
        <f t="shared" ref="AZ82:BQ82" si="88">IF($E$84="","",(71.498068+94.593053*LOG(E84,10)+41.912053*POWER(LOG(E84,10),2)+9.8247004*POWER(LOG(E84,10),3)+0.28175407*POWER(LOG(E84,10),4)-1.1878455*POWER(LOG(E84,10),5)-0.18014349*POWER(LOG(E84,10),6)+0.14710899*POWER(LOG(E84,10),7)-0.017046845*POWER(LOG(E84,10),8)))</f>
        <v/>
      </c>
      <c r="BA82" s="111" t="str">
        <f t="shared" si="88"/>
        <v/>
      </c>
      <c r="BB82" s="111" t="str">
        <f t="shared" si="88"/>
        <v/>
      </c>
      <c r="BC82" s="111" t="str">
        <f t="shared" si="88"/>
        <v/>
      </c>
      <c r="BD82" s="111" t="str">
        <f t="shared" si="88"/>
        <v/>
      </c>
      <c r="BE82" s="111" t="str">
        <f t="shared" si="88"/>
        <v/>
      </c>
      <c r="BF82" s="111" t="str">
        <f t="shared" si="88"/>
        <v/>
      </c>
      <c r="BG82" s="111" t="str">
        <f t="shared" si="88"/>
        <v/>
      </c>
      <c r="BH82" s="111" t="str">
        <f t="shared" si="88"/>
        <v/>
      </c>
      <c r="BI82" s="111" t="str">
        <f t="shared" si="88"/>
        <v/>
      </c>
      <c r="BJ82" s="111" t="str">
        <f t="shared" si="88"/>
        <v/>
      </c>
      <c r="BK82" s="111" t="str">
        <f t="shared" si="88"/>
        <v/>
      </c>
      <c r="BL82" s="111" t="str">
        <f t="shared" si="88"/>
        <v/>
      </c>
      <c r="BM82" s="111" t="str">
        <f t="shared" si="88"/>
        <v/>
      </c>
      <c r="BN82" s="111" t="str">
        <f t="shared" si="88"/>
        <v/>
      </c>
      <c r="BO82" s="111" t="str">
        <f t="shared" si="88"/>
        <v/>
      </c>
      <c r="BP82" s="111" t="str">
        <f t="shared" si="88"/>
        <v/>
      </c>
      <c r="BQ82" s="111" t="str">
        <f t="shared" si="88"/>
        <v/>
      </c>
    </row>
    <row r="83" spans="1:71" s="187" customFormat="1" ht="30" customHeight="1">
      <c r="A83" s="532" t="e">
        <f>IF(#REF!="","",#REF!)</f>
        <v>#REF!</v>
      </c>
      <c r="B83" s="516" t="e">
        <f>IF(#REF!="","",#REF!)</f>
        <v>#REF!</v>
      </c>
      <c r="C83" s="559"/>
      <c r="D83" s="312" t="s">
        <v>77</v>
      </c>
      <c r="E83" s="313"/>
      <c r="F83" s="314" t="str">
        <f t="shared" ref="F83:V83" si="89">IF(F$82="","",IF(OR($E$82="",$V$84=""),"--",IF(BA$81&gt;$AY$16*100,"non","oui")))</f>
        <v/>
      </c>
      <c r="G83" s="314" t="str">
        <f t="shared" si="89"/>
        <v/>
      </c>
      <c r="H83" s="314" t="str">
        <f t="shared" si="89"/>
        <v/>
      </c>
      <c r="I83" s="314" t="str">
        <f t="shared" si="89"/>
        <v/>
      </c>
      <c r="J83" s="314" t="str">
        <f t="shared" si="89"/>
        <v/>
      </c>
      <c r="K83" s="314" t="str">
        <f t="shared" si="89"/>
        <v/>
      </c>
      <c r="L83" s="314" t="str">
        <f t="shared" si="89"/>
        <v/>
      </c>
      <c r="M83" s="314" t="str">
        <f t="shared" si="89"/>
        <v/>
      </c>
      <c r="N83" s="314" t="str">
        <f t="shared" si="89"/>
        <v/>
      </c>
      <c r="O83" s="314" t="str">
        <f t="shared" si="89"/>
        <v/>
      </c>
      <c r="P83" s="314" t="str">
        <f t="shared" si="89"/>
        <v/>
      </c>
      <c r="Q83" s="314" t="str">
        <f t="shared" si="89"/>
        <v/>
      </c>
      <c r="R83" s="314" t="str">
        <f t="shared" si="89"/>
        <v/>
      </c>
      <c r="S83" s="314" t="str">
        <f t="shared" si="89"/>
        <v/>
      </c>
      <c r="T83" s="314" t="str">
        <f t="shared" si="89"/>
        <v/>
      </c>
      <c r="U83" s="314" t="str">
        <f t="shared" si="89"/>
        <v/>
      </c>
      <c r="V83" s="370" t="str">
        <f t="shared" si="89"/>
        <v/>
      </c>
      <c r="W83" s="374" t="str">
        <f>IF(W82="","",IF(W82&gt;250,"Conforme","Non conforme"))</f>
        <v/>
      </c>
      <c r="X83" s="316" t="str">
        <f>IF(X82="","",IF(X82&gt;170,"Conforme","Non conforme"))</f>
        <v/>
      </c>
      <c r="Y83" s="489"/>
      <c r="Z83" s="469"/>
      <c r="AA83" s="82"/>
      <c r="AB83" s="82"/>
      <c r="AC83" s="82"/>
      <c r="AD83" s="82"/>
      <c r="AE83" s="82"/>
      <c r="AV83" s="479"/>
      <c r="AW83" s="483"/>
      <c r="AX83" s="476"/>
      <c r="AY83" s="126" t="s">
        <v>35</v>
      </c>
      <c r="AZ83" s="248"/>
      <c r="BA83" s="117" t="str">
        <f t="shared" ref="BA83:BQ83" si="90">IF($E$84="","",((F84-E84)/(0.5*(F84+E84))))</f>
        <v/>
      </c>
      <c r="BB83" s="117" t="str">
        <f t="shared" si="90"/>
        <v/>
      </c>
      <c r="BC83" s="117" t="str">
        <f t="shared" si="90"/>
        <v/>
      </c>
      <c r="BD83" s="117" t="str">
        <f t="shared" si="90"/>
        <v/>
      </c>
      <c r="BE83" s="117" t="str">
        <f t="shared" si="90"/>
        <v/>
      </c>
      <c r="BF83" s="117" t="str">
        <f t="shared" si="90"/>
        <v/>
      </c>
      <c r="BG83" s="117" t="str">
        <f t="shared" si="90"/>
        <v/>
      </c>
      <c r="BH83" s="117" t="str">
        <f t="shared" si="90"/>
        <v/>
      </c>
      <c r="BI83" s="117" t="str">
        <f t="shared" si="90"/>
        <v/>
      </c>
      <c r="BJ83" s="117" t="str">
        <f t="shared" si="90"/>
        <v/>
      </c>
      <c r="BK83" s="117" t="str">
        <f t="shared" si="90"/>
        <v/>
      </c>
      <c r="BL83" s="117" t="str">
        <f t="shared" si="90"/>
        <v/>
      </c>
      <c r="BM83" s="117" t="str">
        <f t="shared" si="90"/>
        <v/>
      </c>
      <c r="BN83" s="117" t="str">
        <f t="shared" si="90"/>
        <v/>
      </c>
      <c r="BO83" s="117" t="str">
        <f t="shared" si="90"/>
        <v/>
      </c>
      <c r="BP83" s="117" t="str">
        <f t="shared" si="90"/>
        <v/>
      </c>
      <c r="BQ83" s="117" t="str">
        <f t="shared" si="90"/>
        <v/>
      </c>
    </row>
    <row r="84" spans="1:71" s="187" customFormat="1" ht="30" customHeight="1" thickBot="1">
      <c r="A84" s="532" t="e">
        <f>IF(#REF!="","",#REF!)</f>
        <v>#REF!</v>
      </c>
      <c r="B84" s="516" t="e">
        <f>IF(#REF!="","",#REF!)</f>
        <v>#REF!</v>
      </c>
      <c r="C84" s="560" t="s">
        <v>82</v>
      </c>
      <c r="D84" s="312" t="s">
        <v>80</v>
      </c>
      <c r="E84" s="101"/>
      <c r="F84" s="102"/>
      <c r="G84" s="102"/>
      <c r="H84" s="102"/>
      <c r="I84" s="102"/>
      <c r="J84" s="102"/>
      <c r="K84" s="102"/>
      <c r="L84" s="102"/>
      <c r="M84" s="102"/>
      <c r="N84" s="102"/>
      <c r="O84" s="102"/>
      <c r="P84" s="103"/>
      <c r="Q84" s="102"/>
      <c r="R84" s="102"/>
      <c r="S84" s="103"/>
      <c r="T84" s="102"/>
      <c r="U84" s="102"/>
      <c r="V84" s="371"/>
      <c r="W84" s="375" t="str">
        <f>IF(E84="","",V84/E84)</f>
        <v/>
      </c>
      <c r="X84" s="318" t="str">
        <f>IF(V84="","",V84)</f>
        <v/>
      </c>
      <c r="Y84" s="490" t="str">
        <f>IF(Y82="","",IF(Y82&lt;10%,"Conforme","Non conforme"))</f>
        <v/>
      </c>
      <c r="Z84" s="469"/>
      <c r="AA84" s="82"/>
      <c r="AB84" s="82"/>
      <c r="AC84" s="82"/>
      <c r="AD84" s="82"/>
      <c r="AE84" s="82"/>
      <c r="AV84" s="479"/>
      <c r="AW84" s="484"/>
      <c r="AX84" s="477"/>
      <c r="AY84" s="127" t="s">
        <v>36</v>
      </c>
      <c r="AZ84" s="247"/>
      <c r="BA84" s="120" t="str">
        <f t="shared" ref="BA84:BQ84" si="91">IF(BA$87="","",(ABS(BA$87-BA83)/BA$87)*100)</f>
        <v/>
      </c>
      <c r="BB84" s="120" t="str">
        <f t="shared" si="91"/>
        <v/>
      </c>
      <c r="BC84" s="120" t="str">
        <f t="shared" si="91"/>
        <v/>
      </c>
      <c r="BD84" s="120" t="str">
        <f t="shared" si="91"/>
        <v/>
      </c>
      <c r="BE84" s="120" t="str">
        <f t="shared" si="91"/>
        <v/>
      </c>
      <c r="BF84" s="120" t="str">
        <f t="shared" si="91"/>
        <v/>
      </c>
      <c r="BG84" s="120" t="str">
        <f t="shared" si="91"/>
        <v/>
      </c>
      <c r="BH84" s="120" t="str">
        <f t="shared" si="91"/>
        <v/>
      </c>
      <c r="BI84" s="120" t="str">
        <f t="shared" si="91"/>
        <v/>
      </c>
      <c r="BJ84" s="120" t="str">
        <f t="shared" si="91"/>
        <v/>
      </c>
      <c r="BK84" s="120" t="str">
        <f t="shared" si="91"/>
        <v/>
      </c>
      <c r="BL84" s="120" t="str">
        <f t="shared" si="91"/>
        <v/>
      </c>
      <c r="BM84" s="120" t="str">
        <f t="shared" si="91"/>
        <v/>
      </c>
      <c r="BN84" s="120" t="str">
        <f t="shared" si="91"/>
        <v/>
      </c>
      <c r="BO84" s="120" t="str">
        <f t="shared" si="91"/>
        <v/>
      </c>
      <c r="BP84" s="120" t="str">
        <f t="shared" si="91"/>
        <v/>
      </c>
      <c r="BQ84" s="120" t="str">
        <f t="shared" si="91"/>
        <v/>
      </c>
    </row>
    <row r="85" spans="1:71" s="187" customFormat="1" ht="30" customHeight="1" thickBot="1">
      <c r="A85" s="531" t="e">
        <f>IF(#REF!="","",#REF!)</f>
        <v>#REF!</v>
      </c>
      <c r="B85" s="517" t="e">
        <f>IF(#REF!="","",#REF!)</f>
        <v>#REF!</v>
      </c>
      <c r="C85" s="561"/>
      <c r="D85" s="289" t="s">
        <v>77</v>
      </c>
      <c r="E85" s="319"/>
      <c r="F85" s="320" t="str">
        <f t="shared" ref="F85:V85" si="92">IF(F$84="","",IF(OR($E$82="",$V$84=""),"--",IF(BA$84&gt;$AY$16*100,"non","oui")))</f>
        <v/>
      </c>
      <c r="G85" s="320" t="str">
        <f t="shared" si="92"/>
        <v/>
      </c>
      <c r="H85" s="320" t="str">
        <f t="shared" si="92"/>
        <v/>
      </c>
      <c r="I85" s="320" t="str">
        <f t="shared" si="92"/>
        <v/>
      </c>
      <c r="J85" s="320" t="str">
        <f t="shared" si="92"/>
        <v/>
      </c>
      <c r="K85" s="320" t="str">
        <f t="shared" si="92"/>
        <v/>
      </c>
      <c r="L85" s="320" t="str">
        <f t="shared" si="92"/>
        <v/>
      </c>
      <c r="M85" s="320" t="str">
        <f t="shared" si="92"/>
        <v/>
      </c>
      <c r="N85" s="320" t="str">
        <f t="shared" si="92"/>
        <v/>
      </c>
      <c r="O85" s="320" t="str">
        <f t="shared" si="92"/>
        <v/>
      </c>
      <c r="P85" s="320" t="str">
        <f t="shared" si="92"/>
        <v/>
      </c>
      <c r="Q85" s="320" t="str">
        <f t="shared" si="92"/>
        <v/>
      </c>
      <c r="R85" s="320" t="str">
        <f t="shared" si="92"/>
        <v/>
      </c>
      <c r="S85" s="320" t="str">
        <f t="shared" si="92"/>
        <v/>
      </c>
      <c r="T85" s="320" t="str">
        <f t="shared" si="92"/>
        <v/>
      </c>
      <c r="U85" s="320" t="str">
        <f t="shared" si="92"/>
        <v/>
      </c>
      <c r="V85" s="372" t="str">
        <f t="shared" si="92"/>
        <v/>
      </c>
      <c r="W85" s="287" t="str">
        <f>IF(W84="","",IF(W84&gt;250,"Conforme","Non conforme"))</f>
        <v/>
      </c>
      <c r="X85" s="296" t="str">
        <f>IF(X84="","",IF(X84&gt;170,"Conforme","Non conforme"))</f>
        <v/>
      </c>
      <c r="Y85" s="484"/>
      <c r="Z85" s="470"/>
      <c r="AA85" s="82"/>
      <c r="AB85" s="82"/>
      <c r="AC85" s="82"/>
      <c r="AD85" s="82"/>
      <c r="AE85" s="82"/>
      <c r="AV85" s="479"/>
      <c r="AW85" s="485" t="s">
        <v>49</v>
      </c>
      <c r="AX85" s="249" t="s">
        <v>86</v>
      </c>
      <c r="AY85" s="110" t="s">
        <v>34</v>
      </c>
      <c r="AZ85" s="134" t="str">
        <f>IF($E$82="","",(E82+E84)/2)</f>
        <v/>
      </c>
      <c r="BA85" s="124" t="str">
        <f t="shared" ref="BA85:BP85" si="93">IF($V$82="","",(10^((-1.3011877+(0.080242636*LN(BA86))+(0.13646699*(LN(BA86))^2)+(-0.025468404*(LN(BA86))^3)+(0.0013635334*(LN(BA86))^4))/(1+(-0.025840191*LN(BA86))+(-0.10320229*(LN(BA86))^2)+(0.02874562*(LN(BA86))^3)+(-0.0031978977*(LN(BA86))^4)+(0.00012992634*(LN(BA86))^5)))))</f>
        <v/>
      </c>
      <c r="BB85" s="124" t="str">
        <f t="shared" si="93"/>
        <v/>
      </c>
      <c r="BC85" s="124" t="str">
        <f t="shared" si="93"/>
        <v/>
      </c>
      <c r="BD85" s="124" t="str">
        <f t="shared" si="93"/>
        <v/>
      </c>
      <c r="BE85" s="124" t="str">
        <f t="shared" si="93"/>
        <v/>
      </c>
      <c r="BF85" s="124" t="str">
        <f t="shared" si="93"/>
        <v/>
      </c>
      <c r="BG85" s="124" t="str">
        <f t="shared" si="93"/>
        <v/>
      </c>
      <c r="BH85" s="124" t="str">
        <f t="shared" si="93"/>
        <v/>
      </c>
      <c r="BI85" s="124" t="str">
        <f t="shared" si="93"/>
        <v/>
      </c>
      <c r="BJ85" s="124" t="str">
        <f t="shared" si="93"/>
        <v/>
      </c>
      <c r="BK85" s="124" t="str">
        <f t="shared" si="93"/>
        <v/>
      </c>
      <c r="BL85" s="124" t="str">
        <f t="shared" si="93"/>
        <v/>
      </c>
      <c r="BM85" s="124" t="str">
        <f t="shared" si="93"/>
        <v/>
      </c>
      <c r="BN85" s="124" t="str">
        <f t="shared" si="93"/>
        <v/>
      </c>
      <c r="BO85" s="124" t="str">
        <f t="shared" si="93"/>
        <v/>
      </c>
      <c r="BP85" s="124" t="str">
        <f t="shared" si="93"/>
        <v/>
      </c>
      <c r="BQ85" s="250" t="str">
        <f>IF($E$82="","",(V82+V84)/2)</f>
        <v/>
      </c>
      <c r="BR85" s="251" t="s">
        <v>89</v>
      </c>
      <c r="BS85" s="129" t="str">
        <f>IF($V$82="","",(BQ86-AZ86)/$V$61)</f>
        <v/>
      </c>
    </row>
    <row r="86" spans="1:71" s="187" customFormat="1" ht="30" customHeight="1" thickBot="1">
      <c r="A86" s="530" t="str">
        <f>IF(A23="","",A23)</f>
        <v/>
      </c>
      <c r="B86" s="515" t="str">
        <f>IF(B23="","",B23)</f>
        <v/>
      </c>
      <c r="C86" s="558" t="s">
        <v>76</v>
      </c>
      <c r="D86" s="283" t="s">
        <v>80</v>
      </c>
      <c r="E86" s="91"/>
      <c r="F86" s="92"/>
      <c r="G86" s="92"/>
      <c r="H86" s="92"/>
      <c r="I86" s="92"/>
      <c r="J86" s="92"/>
      <c r="K86" s="92"/>
      <c r="L86" s="92"/>
      <c r="M86" s="92"/>
      <c r="N86" s="92"/>
      <c r="O86" s="92"/>
      <c r="P86" s="92"/>
      <c r="Q86" s="92"/>
      <c r="R86" s="92"/>
      <c r="S86" s="92"/>
      <c r="T86" s="92"/>
      <c r="U86" s="92"/>
      <c r="V86" s="93"/>
      <c r="W86" s="373" t="str">
        <f>IF(E86="","",V86/E86)</f>
        <v/>
      </c>
      <c r="X86" s="311" t="str">
        <f>IF(V86="","",V86)</f>
        <v/>
      </c>
      <c r="Y86" s="488" t="str">
        <f>IF(V86="","",2*ABS(V88-V86)/(V88+V86))</f>
        <v/>
      </c>
      <c r="Z86" s="471"/>
      <c r="AA86" s="82"/>
      <c r="AB86" s="82"/>
      <c r="AC86" s="82"/>
      <c r="AD86" s="82"/>
      <c r="AE86" s="82"/>
      <c r="AV86" s="479"/>
      <c r="AW86" s="486"/>
      <c r="AX86" s="252" t="s">
        <v>87</v>
      </c>
      <c r="AY86" s="130" t="s">
        <v>88</v>
      </c>
      <c r="AZ86" s="116" t="str">
        <f>IF(E82="","",(71.498068+94.593053*LOG(AZ85,10)+41.912053*POWER(LOG(AZ85,10),2)+9.8247004*POWER(LOG(AZ85,10),3)+0.28175407*POWER(LOG(AZ85,10),4)-1.1878455*POWER(LOG(AZ85,10),5)-0.18014349*POWER(LOG(AZ85,10),6)+0.14710899*POWER(LOG(AZ85,10),7)-0.017046845*POWER(LOG(AZ85,10),8)))</f>
        <v/>
      </c>
      <c r="BA86" s="117" t="str">
        <f t="shared" ref="BA86:BP86" si="94">IF($V$82="","",$BS$85*F61+$BS$86)</f>
        <v/>
      </c>
      <c r="BB86" s="117" t="str">
        <f t="shared" si="94"/>
        <v/>
      </c>
      <c r="BC86" s="117" t="str">
        <f t="shared" si="94"/>
        <v/>
      </c>
      <c r="BD86" s="117" t="str">
        <f t="shared" si="94"/>
        <v/>
      </c>
      <c r="BE86" s="117" t="str">
        <f t="shared" si="94"/>
        <v/>
      </c>
      <c r="BF86" s="117" t="str">
        <f t="shared" si="94"/>
        <v/>
      </c>
      <c r="BG86" s="117" t="str">
        <f t="shared" si="94"/>
        <v/>
      </c>
      <c r="BH86" s="117" t="str">
        <f t="shared" si="94"/>
        <v/>
      </c>
      <c r="BI86" s="117" t="str">
        <f t="shared" si="94"/>
        <v/>
      </c>
      <c r="BJ86" s="117" t="str">
        <f t="shared" si="94"/>
        <v/>
      </c>
      <c r="BK86" s="117" t="str">
        <f t="shared" si="94"/>
        <v/>
      </c>
      <c r="BL86" s="117" t="str">
        <f t="shared" si="94"/>
        <v/>
      </c>
      <c r="BM86" s="117" t="str">
        <f t="shared" si="94"/>
        <v/>
      </c>
      <c r="BN86" s="117" t="str">
        <f t="shared" si="94"/>
        <v/>
      </c>
      <c r="BO86" s="117" t="str">
        <f t="shared" si="94"/>
        <v/>
      </c>
      <c r="BP86" s="117" t="str">
        <f t="shared" si="94"/>
        <v/>
      </c>
      <c r="BQ86" s="118" t="str">
        <f>IF(V82="","",(71.498068+94.593053*LOG(BQ85,10)+41.912053*POWER(LOG(BQ85,10),2)+9.8247004*POWER(LOG(BQ85,10),3)+0.28175407*POWER(LOG(BQ85,10),4)-1.1878455*POWER(LOG(BQ85,10),5)-0.18014349*POWER(LOG(BQ85,10),6)+0.14710899*POWER(LOG(BQ85,10),7)-0.017046845*POWER(LOG(BQ85,10),8)))</f>
        <v/>
      </c>
      <c r="BR86" s="253" t="s">
        <v>90</v>
      </c>
      <c r="BS86" s="131" t="str">
        <f>IF(AZ86="","",AZ86)</f>
        <v/>
      </c>
    </row>
    <row r="87" spans="1:71" s="187" customFormat="1" ht="30" customHeight="1">
      <c r="A87" s="532" t="e">
        <f>IF(#REF!="","",#REF!)</f>
        <v>#REF!</v>
      </c>
      <c r="B87" s="516" t="e">
        <f>IF(#REF!="","",#REF!)</f>
        <v>#REF!</v>
      </c>
      <c r="C87" s="559"/>
      <c r="D87" s="312" t="s">
        <v>77</v>
      </c>
      <c r="E87" s="313"/>
      <c r="F87" s="314" t="str">
        <f t="shared" ref="F87:V87" si="95">IF(F$86="","",IF(OR($E$86="",$V$88=""),"--",IF(BA$93&gt;$AY$16*100,"non","oui")))</f>
        <v/>
      </c>
      <c r="G87" s="314" t="str">
        <f t="shared" si="95"/>
        <v/>
      </c>
      <c r="H87" s="314" t="str">
        <f t="shared" si="95"/>
        <v/>
      </c>
      <c r="I87" s="314" t="str">
        <f t="shared" si="95"/>
        <v/>
      </c>
      <c r="J87" s="314" t="str">
        <f t="shared" si="95"/>
        <v/>
      </c>
      <c r="K87" s="314" t="str">
        <f t="shared" si="95"/>
        <v/>
      </c>
      <c r="L87" s="314" t="str">
        <f t="shared" si="95"/>
        <v/>
      </c>
      <c r="M87" s="314" t="str">
        <f t="shared" si="95"/>
        <v/>
      </c>
      <c r="N87" s="314" t="str">
        <f t="shared" si="95"/>
        <v/>
      </c>
      <c r="O87" s="314" t="str">
        <f t="shared" si="95"/>
        <v/>
      </c>
      <c r="P87" s="314" t="str">
        <f t="shared" si="95"/>
        <v/>
      </c>
      <c r="Q87" s="314" t="str">
        <f t="shared" si="95"/>
        <v/>
      </c>
      <c r="R87" s="314" t="str">
        <f t="shared" si="95"/>
        <v/>
      </c>
      <c r="S87" s="314" t="str">
        <f t="shared" si="95"/>
        <v/>
      </c>
      <c r="T87" s="314" t="str">
        <f t="shared" si="95"/>
        <v/>
      </c>
      <c r="U87" s="314" t="str">
        <f t="shared" si="95"/>
        <v/>
      </c>
      <c r="V87" s="370" t="str">
        <f t="shared" si="95"/>
        <v/>
      </c>
      <c r="W87" s="374" t="str">
        <f>IF(W86="","",IF(W86&gt;250,"Conforme","Non conforme"))</f>
        <v/>
      </c>
      <c r="X87" s="316" t="str">
        <f>IF(X86="","",IF(X86&gt;170,"Conforme","Non conforme"))</f>
        <v/>
      </c>
      <c r="Y87" s="489"/>
      <c r="Z87" s="469"/>
      <c r="AA87" s="82"/>
      <c r="AB87" s="82"/>
      <c r="AC87" s="82"/>
      <c r="AD87" s="82"/>
      <c r="AE87" s="82"/>
      <c r="AV87" s="479"/>
      <c r="AW87" s="486"/>
      <c r="AX87" s="132" t="s">
        <v>35</v>
      </c>
      <c r="AY87" s="126" t="s">
        <v>35</v>
      </c>
      <c r="AZ87" s="248"/>
      <c r="BA87" s="117" t="str">
        <f t="shared" ref="BA87:BQ87" si="96">IF($V$82="","",((BA85-AZ85)/(0.5*(BA85+AZ85))))</f>
        <v/>
      </c>
      <c r="BB87" s="117" t="str">
        <f t="shared" si="96"/>
        <v/>
      </c>
      <c r="BC87" s="117" t="str">
        <f t="shared" si="96"/>
        <v/>
      </c>
      <c r="BD87" s="117" t="str">
        <f t="shared" si="96"/>
        <v/>
      </c>
      <c r="BE87" s="117" t="str">
        <f t="shared" si="96"/>
        <v/>
      </c>
      <c r="BF87" s="117" t="str">
        <f t="shared" si="96"/>
        <v/>
      </c>
      <c r="BG87" s="117" t="str">
        <f t="shared" si="96"/>
        <v/>
      </c>
      <c r="BH87" s="117" t="str">
        <f t="shared" si="96"/>
        <v/>
      </c>
      <c r="BI87" s="117" t="str">
        <f t="shared" si="96"/>
        <v/>
      </c>
      <c r="BJ87" s="117" t="str">
        <f t="shared" si="96"/>
        <v/>
      </c>
      <c r="BK87" s="117" t="str">
        <f t="shared" si="96"/>
        <v/>
      </c>
      <c r="BL87" s="117" t="str">
        <f t="shared" si="96"/>
        <v/>
      </c>
      <c r="BM87" s="117" t="str">
        <f t="shared" si="96"/>
        <v/>
      </c>
      <c r="BN87" s="117" t="str">
        <f t="shared" si="96"/>
        <v/>
      </c>
      <c r="BO87" s="117" t="str">
        <f t="shared" si="96"/>
        <v/>
      </c>
      <c r="BP87" s="117" t="str">
        <f t="shared" si="96"/>
        <v/>
      </c>
      <c r="BQ87" s="117" t="str">
        <f t="shared" si="96"/>
        <v/>
      </c>
    </row>
    <row r="88" spans="1:71" s="187" customFormat="1" ht="30" customHeight="1">
      <c r="A88" s="532" t="e">
        <f>IF(#REF!="","",#REF!)</f>
        <v>#REF!</v>
      </c>
      <c r="B88" s="516" t="e">
        <f>IF(#REF!="","",#REF!)</f>
        <v>#REF!</v>
      </c>
      <c r="C88" s="560" t="s">
        <v>82</v>
      </c>
      <c r="D88" s="312" t="s">
        <v>80</v>
      </c>
      <c r="E88" s="101"/>
      <c r="F88" s="102"/>
      <c r="G88" s="102"/>
      <c r="H88" s="102"/>
      <c r="I88" s="102"/>
      <c r="J88" s="102"/>
      <c r="K88" s="102"/>
      <c r="L88" s="102"/>
      <c r="M88" s="102"/>
      <c r="N88" s="102"/>
      <c r="O88" s="102"/>
      <c r="P88" s="102"/>
      <c r="Q88" s="102"/>
      <c r="R88" s="102"/>
      <c r="S88" s="102"/>
      <c r="T88" s="102"/>
      <c r="U88" s="102"/>
      <c r="V88" s="371"/>
      <c r="W88" s="375" t="str">
        <f>IF(E88="","",V88/E88)</f>
        <v/>
      </c>
      <c r="X88" s="318" t="str">
        <f>IF(V88="","",V88)</f>
        <v/>
      </c>
      <c r="Y88" s="490" t="str">
        <f>IF(Y86="","",IF(Y86&lt;10%,"Conforme","Non conforme"))</f>
        <v/>
      </c>
      <c r="Z88" s="469"/>
      <c r="AA88" s="82"/>
      <c r="AB88" s="82"/>
      <c r="AC88" s="82"/>
      <c r="AD88" s="82"/>
      <c r="AE88" s="82"/>
      <c r="AV88" s="479"/>
      <c r="AW88" s="486"/>
      <c r="AX88" s="132" t="s">
        <v>83</v>
      </c>
      <c r="AY88" s="133">
        <f>IF($AY$16="","",$AY$16)</f>
        <v>0.1</v>
      </c>
      <c r="AZ88" s="248"/>
      <c r="BA88" s="117" t="str">
        <f t="shared" ref="BA88:BQ88" si="97">IF($V$82="","",BA$87*(1+$AY$88))</f>
        <v/>
      </c>
      <c r="BB88" s="117" t="str">
        <f t="shared" si="97"/>
        <v/>
      </c>
      <c r="BC88" s="117" t="str">
        <f t="shared" si="97"/>
        <v/>
      </c>
      <c r="BD88" s="117" t="str">
        <f t="shared" si="97"/>
        <v/>
      </c>
      <c r="BE88" s="117" t="str">
        <f t="shared" si="97"/>
        <v/>
      </c>
      <c r="BF88" s="117" t="str">
        <f t="shared" si="97"/>
        <v/>
      </c>
      <c r="BG88" s="117" t="str">
        <f t="shared" si="97"/>
        <v/>
      </c>
      <c r="BH88" s="117" t="str">
        <f t="shared" si="97"/>
        <v/>
      </c>
      <c r="BI88" s="117" t="str">
        <f t="shared" si="97"/>
        <v/>
      </c>
      <c r="BJ88" s="117" t="str">
        <f t="shared" si="97"/>
        <v/>
      </c>
      <c r="BK88" s="117" t="str">
        <f t="shared" si="97"/>
        <v/>
      </c>
      <c r="BL88" s="117" t="str">
        <f t="shared" si="97"/>
        <v/>
      </c>
      <c r="BM88" s="117" t="str">
        <f t="shared" si="97"/>
        <v/>
      </c>
      <c r="BN88" s="117" t="str">
        <f t="shared" si="97"/>
        <v/>
      </c>
      <c r="BO88" s="117" t="str">
        <f t="shared" si="97"/>
        <v/>
      </c>
      <c r="BP88" s="117" t="str">
        <f t="shared" si="97"/>
        <v/>
      </c>
      <c r="BQ88" s="117" t="str">
        <f t="shared" si="97"/>
        <v/>
      </c>
    </row>
    <row r="89" spans="1:71" s="187" customFormat="1" ht="30" customHeight="1" thickBot="1">
      <c r="A89" s="531" t="e">
        <f>IF(#REF!="","",#REF!)</f>
        <v>#REF!</v>
      </c>
      <c r="B89" s="517" t="e">
        <f>IF(#REF!="","",#REF!)</f>
        <v>#REF!</v>
      </c>
      <c r="C89" s="561"/>
      <c r="D89" s="289" t="s">
        <v>77</v>
      </c>
      <c r="E89" s="319"/>
      <c r="F89" s="320" t="str">
        <f t="shared" ref="F89:V89" si="98">IF(F$88="","",IF(OR($E$86="",$V$88=""),"--",IF(BA$96&gt;$AY$16*100,"non","oui")))</f>
        <v/>
      </c>
      <c r="G89" s="320" t="str">
        <f t="shared" si="98"/>
        <v/>
      </c>
      <c r="H89" s="320" t="str">
        <f t="shared" si="98"/>
        <v/>
      </c>
      <c r="I89" s="320" t="str">
        <f t="shared" si="98"/>
        <v/>
      </c>
      <c r="J89" s="320" t="str">
        <f t="shared" si="98"/>
        <v/>
      </c>
      <c r="K89" s="320" t="str">
        <f t="shared" si="98"/>
        <v/>
      </c>
      <c r="L89" s="320" t="str">
        <f t="shared" si="98"/>
        <v/>
      </c>
      <c r="M89" s="320" t="str">
        <f t="shared" si="98"/>
        <v/>
      </c>
      <c r="N89" s="320" t="str">
        <f t="shared" si="98"/>
        <v/>
      </c>
      <c r="O89" s="320" t="str">
        <f t="shared" si="98"/>
        <v/>
      </c>
      <c r="P89" s="320" t="str">
        <f t="shared" si="98"/>
        <v/>
      </c>
      <c r="Q89" s="320" t="str">
        <f t="shared" si="98"/>
        <v/>
      </c>
      <c r="R89" s="320" t="str">
        <f t="shared" si="98"/>
        <v/>
      </c>
      <c r="S89" s="320" t="str">
        <f t="shared" si="98"/>
        <v/>
      </c>
      <c r="T89" s="320" t="str">
        <f t="shared" si="98"/>
        <v/>
      </c>
      <c r="U89" s="320" t="str">
        <f t="shared" si="98"/>
        <v/>
      </c>
      <c r="V89" s="372" t="str">
        <f t="shared" si="98"/>
        <v/>
      </c>
      <c r="W89" s="287" t="str">
        <f>IF(W88="","",IF(W88&gt;250,"Conforme","Non conforme"))</f>
        <v/>
      </c>
      <c r="X89" s="296" t="str">
        <f>IF(X88="","",IF(X88&gt;170,"Conforme","Non conforme"))</f>
        <v/>
      </c>
      <c r="Y89" s="484"/>
      <c r="Z89" s="470"/>
      <c r="AA89" s="82"/>
      <c r="AB89" s="82"/>
      <c r="AC89" s="82"/>
      <c r="AD89" s="82"/>
      <c r="AE89" s="82"/>
      <c r="AV89" s="480"/>
      <c r="AW89" s="487"/>
      <c r="AX89" s="132" t="s">
        <v>84</v>
      </c>
      <c r="AY89" s="133">
        <f>IF($AY$16="","",-$AY$16)</f>
        <v>-0.1</v>
      </c>
      <c r="AZ89" s="247"/>
      <c r="BA89" s="120" t="str">
        <f t="shared" ref="BA89:BQ89" si="99">IF($V$82="","",BA$87*(1-$AY$88))</f>
        <v/>
      </c>
      <c r="BB89" s="120" t="str">
        <f t="shared" si="99"/>
        <v/>
      </c>
      <c r="BC89" s="120" t="str">
        <f t="shared" si="99"/>
        <v/>
      </c>
      <c r="BD89" s="120" t="str">
        <f t="shared" si="99"/>
        <v/>
      </c>
      <c r="BE89" s="120" t="str">
        <f t="shared" si="99"/>
        <v/>
      </c>
      <c r="BF89" s="120" t="str">
        <f t="shared" si="99"/>
        <v/>
      </c>
      <c r="BG89" s="120" t="str">
        <f t="shared" si="99"/>
        <v/>
      </c>
      <c r="BH89" s="120" t="str">
        <f t="shared" si="99"/>
        <v/>
      </c>
      <c r="BI89" s="120" t="str">
        <f t="shared" si="99"/>
        <v/>
      </c>
      <c r="BJ89" s="120" t="str">
        <f t="shared" si="99"/>
        <v/>
      </c>
      <c r="BK89" s="120" t="str">
        <f t="shared" si="99"/>
        <v/>
      </c>
      <c r="BL89" s="120" t="str">
        <f t="shared" si="99"/>
        <v/>
      </c>
      <c r="BM89" s="120" t="str">
        <f t="shared" si="99"/>
        <v/>
      </c>
      <c r="BN89" s="120" t="str">
        <f t="shared" si="99"/>
        <v/>
      </c>
      <c r="BO89" s="120" t="str">
        <f t="shared" si="99"/>
        <v/>
      </c>
      <c r="BP89" s="120" t="str">
        <f t="shared" si="99"/>
        <v/>
      </c>
      <c r="BQ89" s="120" t="str">
        <f t="shared" si="99"/>
        <v/>
      </c>
    </row>
    <row r="90" spans="1:71" s="187" customFormat="1" ht="30" customHeight="1" thickBot="1">
      <c r="A90" s="530" t="str">
        <f>IF(A25="","",A25)</f>
        <v/>
      </c>
      <c r="B90" s="515" t="str">
        <f>IF(B25="","",B25)</f>
        <v/>
      </c>
      <c r="C90" s="558" t="s">
        <v>76</v>
      </c>
      <c r="D90" s="283" t="s">
        <v>80</v>
      </c>
      <c r="E90" s="91"/>
      <c r="F90" s="92"/>
      <c r="G90" s="92"/>
      <c r="H90" s="92"/>
      <c r="I90" s="92"/>
      <c r="J90" s="92"/>
      <c r="K90" s="92"/>
      <c r="L90" s="92"/>
      <c r="M90" s="92"/>
      <c r="N90" s="92"/>
      <c r="O90" s="92"/>
      <c r="P90" s="92"/>
      <c r="Q90" s="92"/>
      <c r="R90" s="92"/>
      <c r="S90" s="92"/>
      <c r="T90" s="92"/>
      <c r="U90" s="92"/>
      <c r="V90" s="93"/>
      <c r="W90" s="373" t="str">
        <f>IF(E90="","",V90/E90)</f>
        <v/>
      </c>
      <c r="X90" s="311" t="str">
        <f>IF(V90="","",V90)</f>
        <v/>
      </c>
      <c r="Y90" s="488" t="str">
        <f>IF(V90="","",2*ABS(V92-V90)/(V92+V90))</f>
        <v/>
      </c>
      <c r="Z90" s="471"/>
      <c r="AA90" s="82"/>
      <c r="AB90" s="82"/>
      <c r="AC90" s="82"/>
      <c r="AD90" s="82"/>
      <c r="AE90" s="82"/>
    </row>
    <row r="91" spans="1:71" s="187" customFormat="1" ht="30" customHeight="1">
      <c r="A91" s="532" t="e">
        <f>IF(#REF!="","",#REF!)</f>
        <v>#REF!</v>
      </c>
      <c r="B91" s="516" t="e">
        <f>IF(#REF!="","",#REF!)</f>
        <v>#REF!</v>
      </c>
      <c r="C91" s="559"/>
      <c r="D91" s="312" t="s">
        <v>77</v>
      </c>
      <c r="E91" s="313"/>
      <c r="F91" s="314" t="str">
        <f t="shared" ref="F91:V91" si="100">IF(F$90="","",IF(OR($E$90="",$V$92=""),"--",IF(BA$105&gt;$AY$16*100,"non","oui")))</f>
        <v/>
      </c>
      <c r="G91" s="314" t="str">
        <f t="shared" si="100"/>
        <v/>
      </c>
      <c r="H91" s="314" t="str">
        <f t="shared" si="100"/>
        <v/>
      </c>
      <c r="I91" s="314" t="str">
        <f t="shared" si="100"/>
        <v/>
      </c>
      <c r="J91" s="314" t="str">
        <f t="shared" si="100"/>
        <v/>
      </c>
      <c r="K91" s="314" t="str">
        <f t="shared" si="100"/>
        <v/>
      </c>
      <c r="L91" s="314" t="str">
        <f t="shared" si="100"/>
        <v/>
      </c>
      <c r="M91" s="314" t="str">
        <f t="shared" si="100"/>
        <v/>
      </c>
      <c r="N91" s="314" t="str">
        <f t="shared" si="100"/>
        <v/>
      </c>
      <c r="O91" s="314" t="str">
        <f t="shared" si="100"/>
        <v/>
      </c>
      <c r="P91" s="314" t="str">
        <f t="shared" si="100"/>
        <v/>
      </c>
      <c r="Q91" s="314" t="str">
        <f t="shared" si="100"/>
        <v/>
      </c>
      <c r="R91" s="314" t="str">
        <f t="shared" si="100"/>
        <v/>
      </c>
      <c r="S91" s="314" t="str">
        <f t="shared" si="100"/>
        <v/>
      </c>
      <c r="T91" s="314" t="str">
        <f t="shared" si="100"/>
        <v/>
      </c>
      <c r="U91" s="314" t="str">
        <f t="shared" si="100"/>
        <v/>
      </c>
      <c r="V91" s="370" t="str">
        <f t="shared" si="100"/>
        <v/>
      </c>
      <c r="W91" s="374" t="str">
        <f>IF(W90="","",IF(W90&gt;250,"Conforme","Non conforme"))</f>
        <v/>
      </c>
      <c r="X91" s="316" t="str">
        <f>IF(X90="","",IF(X90&gt;170,"Conforme","Non conforme"))</f>
        <v/>
      </c>
      <c r="Y91" s="489"/>
      <c r="Z91" s="469"/>
      <c r="AA91" s="82"/>
      <c r="AB91" s="82"/>
      <c r="AC91" s="82"/>
      <c r="AD91" s="82"/>
      <c r="AE91" s="82"/>
      <c r="AV91" s="478" t="str">
        <f>IF(B23="","",B23)</f>
        <v/>
      </c>
      <c r="AW91" s="481" t="s">
        <v>85</v>
      </c>
      <c r="AX91" s="475" t="s">
        <v>27</v>
      </c>
      <c r="AY91" s="110" t="s">
        <v>88</v>
      </c>
      <c r="AZ91" s="111" t="str">
        <f>IF($E$86="","",(71.498068+94.593053*LOG(AZ97,10)+41.912053*POWER(LOG(AZ97,10),2)+9.8247004*POWER(LOG(AZ97,10),3)+0.28175407*POWER(LOG(AZ97,10),4)-1.1878455*POWER(LOG(AZ97,10),5)-0.18014349*POWER(LOG(AZ97,10),6)+0.14710899*POWER(LOG(AZ97,10),7)-0.017046845*POWER(LOG(AZ97,10),8)))</f>
        <v/>
      </c>
      <c r="BA91" s="112" t="str">
        <f t="shared" ref="BA91:BQ91" si="101">IF($E$86="","",(71.498068+94.593053*LOG(F86,10)+41.912053*POWER(LOG(F86,10),2)+9.8247004*POWER(LOG(F86,10),3)+0.28175407*POWER(LOG(F86,10),4)-1.1878455*POWER(LOG(F86,10),5)-0.18014349*POWER(LOG(F86,10),6)+0.14710899*POWER(LOG(F86,10),7)-0.017046845*POWER(LOG(F86,10),8)))</f>
        <v/>
      </c>
      <c r="BB91" s="112" t="str">
        <f t="shared" si="101"/>
        <v/>
      </c>
      <c r="BC91" s="112" t="str">
        <f t="shared" si="101"/>
        <v/>
      </c>
      <c r="BD91" s="112" t="str">
        <f t="shared" si="101"/>
        <v/>
      </c>
      <c r="BE91" s="112" t="str">
        <f t="shared" si="101"/>
        <v/>
      </c>
      <c r="BF91" s="112" t="str">
        <f t="shared" si="101"/>
        <v/>
      </c>
      <c r="BG91" s="112" t="str">
        <f t="shared" si="101"/>
        <v/>
      </c>
      <c r="BH91" s="112" t="str">
        <f t="shared" si="101"/>
        <v/>
      </c>
      <c r="BI91" s="112" t="str">
        <f t="shared" si="101"/>
        <v/>
      </c>
      <c r="BJ91" s="112" t="str">
        <f t="shared" si="101"/>
        <v/>
      </c>
      <c r="BK91" s="112" t="str">
        <f t="shared" si="101"/>
        <v/>
      </c>
      <c r="BL91" s="112" t="str">
        <f t="shared" si="101"/>
        <v/>
      </c>
      <c r="BM91" s="112" t="str">
        <f t="shared" si="101"/>
        <v/>
      </c>
      <c r="BN91" s="112" t="str">
        <f t="shared" si="101"/>
        <v/>
      </c>
      <c r="BO91" s="112" t="str">
        <f t="shared" si="101"/>
        <v/>
      </c>
      <c r="BP91" s="112" t="str">
        <f t="shared" si="101"/>
        <v/>
      </c>
      <c r="BQ91" s="112" t="str">
        <f t="shared" si="101"/>
        <v/>
      </c>
    </row>
    <row r="92" spans="1:71" s="187" customFormat="1" ht="30" customHeight="1">
      <c r="A92" s="532" t="e">
        <f>IF(#REF!="","",#REF!)</f>
        <v>#REF!</v>
      </c>
      <c r="B92" s="516" t="e">
        <f>IF(#REF!="","",#REF!)</f>
        <v>#REF!</v>
      </c>
      <c r="C92" s="560" t="s">
        <v>82</v>
      </c>
      <c r="D92" s="312" t="s">
        <v>80</v>
      </c>
      <c r="E92" s="101"/>
      <c r="F92" s="102"/>
      <c r="G92" s="102"/>
      <c r="H92" s="102"/>
      <c r="I92" s="102"/>
      <c r="J92" s="102"/>
      <c r="K92" s="102"/>
      <c r="L92" s="102"/>
      <c r="M92" s="102"/>
      <c r="N92" s="102"/>
      <c r="O92" s="102"/>
      <c r="P92" s="102"/>
      <c r="Q92" s="102"/>
      <c r="R92" s="102"/>
      <c r="S92" s="102"/>
      <c r="T92" s="102"/>
      <c r="U92" s="102"/>
      <c r="V92" s="371"/>
      <c r="W92" s="375" t="str">
        <f>IF(E92="","",V92/E92)</f>
        <v/>
      </c>
      <c r="X92" s="318" t="str">
        <f>IF(V92="","",V92)</f>
        <v/>
      </c>
      <c r="Y92" s="490" t="str">
        <f>IF(Y90="","",IF(Y90&lt;10%,"Conforme","Non conforme"))</f>
        <v/>
      </c>
      <c r="Z92" s="469"/>
      <c r="AA92" s="82"/>
      <c r="AB92" s="82"/>
      <c r="AC92" s="82"/>
      <c r="AD92" s="82"/>
      <c r="AE92" s="82"/>
      <c r="AV92" s="479"/>
      <c r="AW92" s="482"/>
      <c r="AX92" s="476"/>
      <c r="AY92" s="115" t="s">
        <v>35</v>
      </c>
      <c r="AZ92" s="116"/>
      <c r="BA92" s="117" t="str">
        <f t="shared" ref="BA92:BQ92" si="102">IF($E$86="","",((F86-E86)/(0.5*(F86+E86))))</f>
        <v/>
      </c>
      <c r="BB92" s="117" t="str">
        <f t="shared" si="102"/>
        <v/>
      </c>
      <c r="BC92" s="117" t="str">
        <f t="shared" si="102"/>
        <v/>
      </c>
      <c r="BD92" s="117" t="str">
        <f t="shared" si="102"/>
        <v/>
      </c>
      <c r="BE92" s="117" t="str">
        <f t="shared" si="102"/>
        <v/>
      </c>
      <c r="BF92" s="117" t="str">
        <f t="shared" si="102"/>
        <v/>
      </c>
      <c r="BG92" s="117" t="str">
        <f t="shared" si="102"/>
        <v/>
      </c>
      <c r="BH92" s="117" t="str">
        <f t="shared" si="102"/>
        <v/>
      </c>
      <c r="BI92" s="117" t="str">
        <f t="shared" si="102"/>
        <v/>
      </c>
      <c r="BJ92" s="117" t="str">
        <f t="shared" si="102"/>
        <v/>
      </c>
      <c r="BK92" s="117" t="str">
        <f t="shared" si="102"/>
        <v/>
      </c>
      <c r="BL92" s="117" t="str">
        <f t="shared" si="102"/>
        <v/>
      </c>
      <c r="BM92" s="117" t="str">
        <f t="shared" si="102"/>
        <v/>
      </c>
      <c r="BN92" s="117" t="str">
        <f t="shared" si="102"/>
        <v/>
      </c>
      <c r="BO92" s="117" t="str">
        <f t="shared" si="102"/>
        <v/>
      </c>
      <c r="BP92" s="117" t="str">
        <f t="shared" si="102"/>
        <v/>
      </c>
      <c r="BQ92" s="117" t="str">
        <f t="shared" si="102"/>
        <v/>
      </c>
    </row>
    <row r="93" spans="1:71" s="187" customFormat="1" ht="30" customHeight="1" thickBot="1">
      <c r="A93" s="531" t="e">
        <f>IF(#REF!="","",#REF!)</f>
        <v>#REF!</v>
      </c>
      <c r="B93" s="517" t="e">
        <f>IF(#REF!="","",#REF!)</f>
        <v>#REF!</v>
      </c>
      <c r="C93" s="561"/>
      <c r="D93" s="289" t="s">
        <v>77</v>
      </c>
      <c r="E93" s="319"/>
      <c r="F93" s="320" t="str">
        <f t="shared" ref="F93:V93" si="103">IF(F$92="","",IF(OR($E$90="",$V$92=""),"--",IF(BA$108&gt;$AY$16*100,"non","oui")))</f>
        <v/>
      </c>
      <c r="G93" s="320" t="str">
        <f t="shared" si="103"/>
        <v/>
      </c>
      <c r="H93" s="320" t="str">
        <f t="shared" si="103"/>
        <v/>
      </c>
      <c r="I93" s="320" t="str">
        <f t="shared" si="103"/>
        <v/>
      </c>
      <c r="J93" s="320" t="str">
        <f t="shared" si="103"/>
        <v/>
      </c>
      <c r="K93" s="320" t="str">
        <f t="shared" si="103"/>
        <v/>
      </c>
      <c r="L93" s="320" t="str">
        <f t="shared" si="103"/>
        <v/>
      </c>
      <c r="M93" s="320" t="str">
        <f t="shared" si="103"/>
        <v/>
      </c>
      <c r="N93" s="320" t="str">
        <f t="shared" si="103"/>
        <v/>
      </c>
      <c r="O93" s="320" t="str">
        <f t="shared" si="103"/>
        <v/>
      </c>
      <c r="P93" s="320" t="str">
        <f t="shared" si="103"/>
        <v/>
      </c>
      <c r="Q93" s="320" t="str">
        <f t="shared" si="103"/>
        <v/>
      </c>
      <c r="R93" s="320" t="str">
        <f t="shared" si="103"/>
        <v/>
      </c>
      <c r="S93" s="320" t="str">
        <f t="shared" si="103"/>
        <v/>
      </c>
      <c r="T93" s="320" t="str">
        <f t="shared" si="103"/>
        <v/>
      </c>
      <c r="U93" s="320" t="str">
        <f t="shared" si="103"/>
        <v/>
      </c>
      <c r="V93" s="372" t="str">
        <f t="shared" si="103"/>
        <v/>
      </c>
      <c r="W93" s="287" t="str">
        <f>IF(W92="","",IF(W92&gt;250,"Conforme","Non conforme"))</f>
        <v/>
      </c>
      <c r="X93" s="296" t="str">
        <f>IF(X92="","",IF(X92&gt;170,"Conforme","Non conforme"))</f>
        <v/>
      </c>
      <c r="Y93" s="484"/>
      <c r="Z93" s="470"/>
      <c r="AA93" s="82"/>
      <c r="AB93" s="82"/>
      <c r="AC93" s="82"/>
      <c r="AD93" s="82"/>
      <c r="AE93" s="82"/>
      <c r="AV93" s="479"/>
      <c r="AW93" s="482"/>
      <c r="AX93" s="477"/>
      <c r="AY93" s="119" t="s">
        <v>36</v>
      </c>
      <c r="AZ93" s="247"/>
      <c r="BA93" s="120" t="str">
        <f t="shared" ref="BA93:BQ93" si="104">IF(BA$99="","",(ABS(BA$99-BA92)/BA$99)*100)</f>
        <v/>
      </c>
      <c r="BB93" s="120" t="str">
        <f t="shared" si="104"/>
        <v/>
      </c>
      <c r="BC93" s="120" t="str">
        <f t="shared" si="104"/>
        <v/>
      </c>
      <c r="BD93" s="120" t="str">
        <f t="shared" si="104"/>
        <v/>
      </c>
      <c r="BE93" s="120" t="str">
        <f t="shared" si="104"/>
        <v/>
      </c>
      <c r="BF93" s="120" t="str">
        <f t="shared" si="104"/>
        <v/>
      </c>
      <c r="BG93" s="120" t="str">
        <f t="shared" si="104"/>
        <v/>
      </c>
      <c r="BH93" s="120" t="str">
        <f t="shared" si="104"/>
        <v/>
      </c>
      <c r="BI93" s="120" t="str">
        <f t="shared" si="104"/>
        <v/>
      </c>
      <c r="BJ93" s="120" t="str">
        <f t="shared" si="104"/>
        <v/>
      </c>
      <c r="BK93" s="120" t="str">
        <f t="shared" si="104"/>
        <v/>
      </c>
      <c r="BL93" s="120" t="str">
        <f t="shared" si="104"/>
        <v/>
      </c>
      <c r="BM93" s="120" t="str">
        <f t="shared" si="104"/>
        <v/>
      </c>
      <c r="BN93" s="120" t="str">
        <f t="shared" si="104"/>
        <v/>
      </c>
      <c r="BO93" s="120" t="str">
        <f t="shared" si="104"/>
        <v/>
      </c>
      <c r="BP93" s="120" t="str">
        <f t="shared" si="104"/>
        <v/>
      </c>
      <c r="BQ93" s="120" t="str">
        <f t="shared" si="104"/>
        <v/>
      </c>
    </row>
    <row r="94" spans="1:71" s="187" customFormat="1" ht="30" customHeight="1">
      <c r="A94" s="530" t="str">
        <f>IF(A27="","",A27)</f>
        <v/>
      </c>
      <c r="B94" s="515" t="str">
        <f>IF(B27="","",B27)</f>
        <v/>
      </c>
      <c r="C94" s="558" t="s">
        <v>76</v>
      </c>
      <c r="D94" s="283" t="s">
        <v>80</v>
      </c>
      <c r="E94" s="91"/>
      <c r="F94" s="92"/>
      <c r="G94" s="92"/>
      <c r="H94" s="92"/>
      <c r="I94" s="92"/>
      <c r="J94" s="92"/>
      <c r="K94" s="92"/>
      <c r="L94" s="92"/>
      <c r="M94" s="92"/>
      <c r="N94" s="92"/>
      <c r="O94" s="92"/>
      <c r="P94" s="92"/>
      <c r="Q94" s="92"/>
      <c r="R94" s="92"/>
      <c r="S94" s="92"/>
      <c r="T94" s="92"/>
      <c r="U94" s="92"/>
      <c r="V94" s="93"/>
      <c r="W94" s="373" t="str">
        <f>IF(E94="","",V94/E94)</f>
        <v/>
      </c>
      <c r="X94" s="311" t="str">
        <f>IF(V94="","",V94)</f>
        <v/>
      </c>
      <c r="Y94" s="488" t="str">
        <f>IF(V94="","",2*ABS(V96-V94)/(V96+V94))</f>
        <v/>
      </c>
      <c r="Z94" s="471"/>
      <c r="AA94" s="82"/>
      <c r="AB94" s="82"/>
      <c r="AC94" s="82"/>
      <c r="AD94" s="82"/>
      <c r="AE94" s="82"/>
      <c r="AV94" s="479"/>
      <c r="AW94" s="483"/>
      <c r="AX94" s="475" t="s">
        <v>28</v>
      </c>
      <c r="AY94" s="122" t="s">
        <v>88</v>
      </c>
      <c r="AZ94" s="111" t="str">
        <f t="shared" ref="AZ94:BQ94" si="105">IF($E$88="","",(71.498068+94.593053*LOG(E88,10)+41.912053*POWER(LOG(E88,10),2)+9.8247004*POWER(LOG(E88,10),3)+0.28175407*POWER(LOG(E88,10),4)-1.1878455*POWER(LOG(E88,10),5)-0.18014349*POWER(LOG(E88,10),6)+0.14710899*POWER(LOG(E88,10),7)-0.017046845*POWER(LOG(E88,10),8)))</f>
        <v/>
      </c>
      <c r="BA94" s="111" t="str">
        <f t="shared" si="105"/>
        <v/>
      </c>
      <c r="BB94" s="111" t="str">
        <f t="shared" si="105"/>
        <v/>
      </c>
      <c r="BC94" s="111" t="str">
        <f t="shared" si="105"/>
        <v/>
      </c>
      <c r="BD94" s="111" t="str">
        <f t="shared" si="105"/>
        <v/>
      </c>
      <c r="BE94" s="111" t="str">
        <f t="shared" si="105"/>
        <v/>
      </c>
      <c r="BF94" s="111" t="str">
        <f t="shared" si="105"/>
        <v/>
      </c>
      <c r="BG94" s="111" t="str">
        <f t="shared" si="105"/>
        <v/>
      </c>
      <c r="BH94" s="111" t="str">
        <f t="shared" si="105"/>
        <v/>
      </c>
      <c r="BI94" s="111" t="str">
        <f t="shared" si="105"/>
        <v/>
      </c>
      <c r="BJ94" s="111" t="str">
        <f t="shared" si="105"/>
        <v/>
      </c>
      <c r="BK94" s="111" t="str">
        <f t="shared" si="105"/>
        <v/>
      </c>
      <c r="BL94" s="111" t="str">
        <f t="shared" si="105"/>
        <v/>
      </c>
      <c r="BM94" s="111" t="str">
        <f t="shared" si="105"/>
        <v/>
      </c>
      <c r="BN94" s="111" t="str">
        <f t="shared" si="105"/>
        <v/>
      </c>
      <c r="BO94" s="111" t="str">
        <f t="shared" si="105"/>
        <v/>
      </c>
      <c r="BP94" s="111" t="str">
        <f t="shared" si="105"/>
        <v/>
      </c>
      <c r="BQ94" s="111" t="str">
        <f t="shared" si="105"/>
        <v/>
      </c>
    </row>
    <row r="95" spans="1:71" s="187" customFormat="1" ht="30" customHeight="1">
      <c r="A95" s="532" t="e">
        <f>IF(#REF!="","",#REF!)</f>
        <v>#REF!</v>
      </c>
      <c r="B95" s="516" t="e">
        <f>IF(#REF!="","",#REF!)</f>
        <v>#REF!</v>
      </c>
      <c r="C95" s="559"/>
      <c r="D95" s="312" t="s">
        <v>77</v>
      </c>
      <c r="E95" s="313"/>
      <c r="F95" s="314" t="str">
        <f t="shared" ref="F95:V95" si="106">IF(F$94="","",IF(OR($E$94="",$V$96=""),"--",IF(BA$117&gt;$AY$16*100,"non","oui")))</f>
        <v/>
      </c>
      <c r="G95" s="314" t="str">
        <f t="shared" si="106"/>
        <v/>
      </c>
      <c r="H95" s="314" t="str">
        <f t="shared" si="106"/>
        <v/>
      </c>
      <c r="I95" s="314" t="str">
        <f t="shared" si="106"/>
        <v/>
      </c>
      <c r="J95" s="314" t="str">
        <f t="shared" si="106"/>
        <v/>
      </c>
      <c r="K95" s="314" t="str">
        <f t="shared" si="106"/>
        <v/>
      </c>
      <c r="L95" s="314" t="str">
        <f t="shared" si="106"/>
        <v/>
      </c>
      <c r="M95" s="314" t="str">
        <f t="shared" si="106"/>
        <v/>
      </c>
      <c r="N95" s="314" t="str">
        <f t="shared" si="106"/>
        <v/>
      </c>
      <c r="O95" s="314" t="str">
        <f t="shared" si="106"/>
        <v/>
      </c>
      <c r="P95" s="314" t="str">
        <f t="shared" si="106"/>
        <v/>
      </c>
      <c r="Q95" s="314" t="str">
        <f t="shared" si="106"/>
        <v/>
      </c>
      <c r="R95" s="314" t="str">
        <f t="shared" si="106"/>
        <v/>
      </c>
      <c r="S95" s="314" t="str">
        <f t="shared" si="106"/>
        <v/>
      </c>
      <c r="T95" s="314" t="str">
        <f t="shared" si="106"/>
        <v/>
      </c>
      <c r="U95" s="314" t="str">
        <f t="shared" si="106"/>
        <v/>
      </c>
      <c r="V95" s="370" t="str">
        <f t="shared" si="106"/>
        <v/>
      </c>
      <c r="W95" s="374" t="str">
        <f>IF(W94="","",IF(W94&gt;250,"Conforme","Non conforme"))</f>
        <v/>
      </c>
      <c r="X95" s="316" t="str">
        <f>IF(X94="","",IF(X94&gt;170,"Conforme","Non conforme"))</f>
        <v/>
      </c>
      <c r="Y95" s="489"/>
      <c r="Z95" s="469"/>
      <c r="AA95" s="82"/>
      <c r="AB95" s="82"/>
      <c r="AC95" s="82"/>
      <c r="AD95" s="82"/>
      <c r="AE95" s="82"/>
      <c r="AV95" s="479"/>
      <c r="AW95" s="483"/>
      <c r="AX95" s="476"/>
      <c r="AY95" s="126" t="s">
        <v>35</v>
      </c>
      <c r="AZ95" s="248"/>
      <c r="BA95" s="117" t="str">
        <f t="shared" ref="BA95:BQ95" si="107">IF($E$88="","",((F88-E88)/(0.5*(F88+E88))))</f>
        <v/>
      </c>
      <c r="BB95" s="117" t="str">
        <f t="shared" si="107"/>
        <v/>
      </c>
      <c r="BC95" s="117" t="str">
        <f t="shared" si="107"/>
        <v/>
      </c>
      <c r="BD95" s="117" t="str">
        <f t="shared" si="107"/>
        <v/>
      </c>
      <c r="BE95" s="117" t="str">
        <f t="shared" si="107"/>
        <v/>
      </c>
      <c r="BF95" s="117" t="str">
        <f t="shared" si="107"/>
        <v/>
      </c>
      <c r="BG95" s="117" t="str">
        <f t="shared" si="107"/>
        <v/>
      </c>
      <c r="BH95" s="117" t="str">
        <f t="shared" si="107"/>
        <v/>
      </c>
      <c r="BI95" s="117" t="str">
        <f t="shared" si="107"/>
        <v/>
      </c>
      <c r="BJ95" s="117" t="str">
        <f t="shared" si="107"/>
        <v/>
      </c>
      <c r="BK95" s="117" t="str">
        <f t="shared" si="107"/>
        <v/>
      </c>
      <c r="BL95" s="117" t="str">
        <f t="shared" si="107"/>
        <v/>
      </c>
      <c r="BM95" s="117" t="str">
        <f t="shared" si="107"/>
        <v/>
      </c>
      <c r="BN95" s="117" t="str">
        <f t="shared" si="107"/>
        <v/>
      </c>
      <c r="BO95" s="117" t="str">
        <f t="shared" si="107"/>
        <v/>
      </c>
      <c r="BP95" s="117" t="str">
        <f t="shared" si="107"/>
        <v/>
      </c>
      <c r="BQ95" s="117" t="str">
        <f t="shared" si="107"/>
        <v/>
      </c>
    </row>
    <row r="96" spans="1:71" s="187" customFormat="1" ht="30" customHeight="1" thickBot="1">
      <c r="A96" s="532" t="e">
        <f>IF(#REF!="","",#REF!)</f>
        <v>#REF!</v>
      </c>
      <c r="B96" s="516" t="e">
        <f>IF(#REF!="","",#REF!)</f>
        <v>#REF!</v>
      </c>
      <c r="C96" s="560" t="s">
        <v>82</v>
      </c>
      <c r="D96" s="312" t="s">
        <v>80</v>
      </c>
      <c r="E96" s="101"/>
      <c r="F96" s="102"/>
      <c r="G96" s="102"/>
      <c r="H96" s="102"/>
      <c r="I96" s="102"/>
      <c r="J96" s="102"/>
      <c r="K96" s="102"/>
      <c r="L96" s="102"/>
      <c r="M96" s="102"/>
      <c r="N96" s="102"/>
      <c r="O96" s="102"/>
      <c r="P96" s="102"/>
      <c r="Q96" s="102"/>
      <c r="R96" s="102"/>
      <c r="S96" s="102"/>
      <c r="T96" s="102"/>
      <c r="U96" s="102"/>
      <c r="V96" s="371"/>
      <c r="W96" s="375" t="str">
        <f>IF(E96="","",V96/E96)</f>
        <v/>
      </c>
      <c r="X96" s="318" t="str">
        <f>IF(V96="","",V96)</f>
        <v/>
      </c>
      <c r="Y96" s="490" t="str">
        <f>IF(Y94="","",IF(Y94&lt;10%,"Conforme","Non conforme"))</f>
        <v/>
      </c>
      <c r="Z96" s="469"/>
      <c r="AA96" s="82"/>
      <c r="AB96" s="82"/>
      <c r="AC96" s="82"/>
      <c r="AD96" s="82"/>
      <c r="AE96" s="82"/>
      <c r="AV96" s="479"/>
      <c r="AW96" s="484"/>
      <c r="AX96" s="477"/>
      <c r="AY96" s="127" t="s">
        <v>36</v>
      </c>
      <c r="AZ96" s="247"/>
      <c r="BA96" s="120" t="str">
        <f t="shared" ref="BA96:BQ96" si="108">IF(BA$99="","",(ABS(BA$99-BA95)/BA$99)*100)</f>
        <v/>
      </c>
      <c r="BB96" s="120" t="str">
        <f t="shared" si="108"/>
        <v/>
      </c>
      <c r="BC96" s="120" t="str">
        <f t="shared" si="108"/>
        <v/>
      </c>
      <c r="BD96" s="120" t="str">
        <f t="shared" si="108"/>
        <v/>
      </c>
      <c r="BE96" s="120" t="str">
        <f t="shared" si="108"/>
        <v/>
      </c>
      <c r="BF96" s="120" t="str">
        <f t="shared" si="108"/>
        <v/>
      </c>
      <c r="BG96" s="120" t="str">
        <f t="shared" si="108"/>
        <v/>
      </c>
      <c r="BH96" s="120" t="str">
        <f t="shared" si="108"/>
        <v/>
      </c>
      <c r="BI96" s="120" t="str">
        <f t="shared" si="108"/>
        <v/>
      </c>
      <c r="BJ96" s="120" t="str">
        <f t="shared" si="108"/>
        <v/>
      </c>
      <c r="BK96" s="120" t="str">
        <f t="shared" si="108"/>
        <v/>
      </c>
      <c r="BL96" s="120" t="str">
        <f t="shared" si="108"/>
        <v/>
      </c>
      <c r="BM96" s="120" t="str">
        <f t="shared" si="108"/>
        <v/>
      </c>
      <c r="BN96" s="120" t="str">
        <f t="shared" si="108"/>
        <v/>
      </c>
      <c r="BO96" s="120" t="str">
        <f t="shared" si="108"/>
        <v/>
      </c>
      <c r="BP96" s="120" t="str">
        <f t="shared" si="108"/>
        <v/>
      </c>
      <c r="BQ96" s="120" t="str">
        <f t="shared" si="108"/>
        <v/>
      </c>
    </row>
    <row r="97" spans="1:71" s="187" customFormat="1" ht="30" customHeight="1" thickBot="1">
      <c r="A97" s="531" t="e">
        <f>IF(#REF!="","",#REF!)</f>
        <v>#REF!</v>
      </c>
      <c r="B97" s="517" t="e">
        <f>IF(#REF!="","",#REF!)</f>
        <v>#REF!</v>
      </c>
      <c r="C97" s="561"/>
      <c r="D97" s="289" t="s">
        <v>77</v>
      </c>
      <c r="E97" s="319"/>
      <c r="F97" s="320" t="str">
        <f t="shared" ref="F97:V97" si="109">IF(F$96="","",IF(OR($E$94="",$V$96=""),"--",IF(BA$120&gt;$AY$16*100,"non","oui")))</f>
        <v/>
      </c>
      <c r="G97" s="320" t="str">
        <f t="shared" si="109"/>
        <v/>
      </c>
      <c r="H97" s="320" t="str">
        <f t="shared" si="109"/>
        <v/>
      </c>
      <c r="I97" s="320" t="str">
        <f t="shared" si="109"/>
        <v/>
      </c>
      <c r="J97" s="320" t="str">
        <f t="shared" si="109"/>
        <v/>
      </c>
      <c r="K97" s="320" t="str">
        <f t="shared" si="109"/>
        <v/>
      </c>
      <c r="L97" s="320" t="str">
        <f t="shared" si="109"/>
        <v/>
      </c>
      <c r="M97" s="320" t="str">
        <f t="shared" si="109"/>
        <v/>
      </c>
      <c r="N97" s="320" t="str">
        <f t="shared" si="109"/>
        <v/>
      </c>
      <c r="O97" s="320" t="str">
        <f t="shared" si="109"/>
        <v/>
      </c>
      <c r="P97" s="320" t="str">
        <f t="shared" si="109"/>
        <v/>
      </c>
      <c r="Q97" s="320" t="str">
        <f t="shared" si="109"/>
        <v/>
      </c>
      <c r="R97" s="320" t="str">
        <f t="shared" si="109"/>
        <v/>
      </c>
      <c r="S97" s="320" t="str">
        <f t="shared" si="109"/>
        <v/>
      </c>
      <c r="T97" s="320" t="str">
        <f t="shared" si="109"/>
        <v/>
      </c>
      <c r="U97" s="320" t="str">
        <f t="shared" si="109"/>
        <v/>
      </c>
      <c r="V97" s="372" t="str">
        <f t="shared" si="109"/>
        <v/>
      </c>
      <c r="W97" s="287" t="str">
        <f>IF(W96="","",IF(W96&gt;250,"Conforme","Non conforme"))</f>
        <v/>
      </c>
      <c r="X97" s="296" t="str">
        <f>IF(X96="","",IF(X96&gt;170,"Conforme","Non conforme"))</f>
        <v/>
      </c>
      <c r="Y97" s="484"/>
      <c r="Z97" s="470"/>
      <c r="AA97" s="82"/>
      <c r="AB97" s="82"/>
      <c r="AC97" s="82"/>
      <c r="AD97" s="82"/>
      <c r="AE97" s="82"/>
      <c r="AV97" s="479"/>
      <c r="AW97" s="485" t="s">
        <v>49</v>
      </c>
      <c r="AX97" s="249" t="s">
        <v>86</v>
      </c>
      <c r="AY97" s="110" t="s">
        <v>34</v>
      </c>
      <c r="AZ97" s="134" t="str">
        <f>IF($E$86="","",(E86+E88)/2)</f>
        <v/>
      </c>
      <c r="BA97" s="124" t="str">
        <f t="shared" ref="BA97:BP97" si="110">IF($V$86="","",(10^((-1.3011877+(0.080242636*LN(BA98))+(0.13646699*(LN(BA98))^2)+(-0.025468404*(LN(BA98))^3)+(0.0013635334*(LN(BA98))^4))/(1+(-0.025840191*LN(BA98))+(-0.10320229*(LN(BA98))^2)+(0.02874562*(LN(BA98))^3)+(-0.0031978977*(LN(BA98))^4)+(0.00012992634*(LN(BA98))^5)))))</f>
        <v/>
      </c>
      <c r="BB97" s="124" t="str">
        <f t="shared" si="110"/>
        <v/>
      </c>
      <c r="BC97" s="124" t="str">
        <f t="shared" si="110"/>
        <v/>
      </c>
      <c r="BD97" s="124" t="str">
        <f t="shared" si="110"/>
        <v/>
      </c>
      <c r="BE97" s="124" t="str">
        <f t="shared" si="110"/>
        <v/>
      </c>
      <c r="BF97" s="124" t="str">
        <f t="shared" si="110"/>
        <v/>
      </c>
      <c r="BG97" s="124" t="str">
        <f t="shared" si="110"/>
        <v/>
      </c>
      <c r="BH97" s="124" t="str">
        <f t="shared" si="110"/>
        <v/>
      </c>
      <c r="BI97" s="124" t="str">
        <f t="shared" si="110"/>
        <v/>
      </c>
      <c r="BJ97" s="124" t="str">
        <f t="shared" si="110"/>
        <v/>
      </c>
      <c r="BK97" s="124" t="str">
        <f t="shared" si="110"/>
        <v/>
      </c>
      <c r="BL97" s="124" t="str">
        <f t="shared" si="110"/>
        <v/>
      </c>
      <c r="BM97" s="124" t="str">
        <f t="shared" si="110"/>
        <v/>
      </c>
      <c r="BN97" s="124" t="str">
        <f t="shared" si="110"/>
        <v/>
      </c>
      <c r="BO97" s="124" t="str">
        <f t="shared" si="110"/>
        <v/>
      </c>
      <c r="BP97" s="124" t="str">
        <f t="shared" si="110"/>
        <v/>
      </c>
      <c r="BQ97" s="250" t="str">
        <f>IF($E$86="","",(V86+V88)/2)</f>
        <v/>
      </c>
      <c r="BR97" s="251" t="s">
        <v>89</v>
      </c>
      <c r="BS97" s="129" t="str">
        <f>IF($V$86="","",(BQ98-AZ98)/$V$61)</f>
        <v/>
      </c>
    </row>
    <row r="98" spans="1:71" s="187" customFormat="1" ht="30" customHeight="1" thickBot="1">
      <c r="A98" s="530" t="str">
        <f>IF(A29="","",A29)</f>
        <v/>
      </c>
      <c r="B98" s="515" t="str">
        <f>IF(B29="","",B29)</f>
        <v/>
      </c>
      <c r="C98" s="558" t="s">
        <v>76</v>
      </c>
      <c r="D98" s="283" t="s">
        <v>80</v>
      </c>
      <c r="E98" s="91"/>
      <c r="F98" s="92"/>
      <c r="G98" s="92"/>
      <c r="H98" s="92"/>
      <c r="I98" s="92"/>
      <c r="J98" s="92"/>
      <c r="K98" s="92"/>
      <c r="L98" s="92"/>
      <c r="M98" s="92"/>
      <c r="N98" s="92"/>
      <c r="O98" s="92"/>
      <c r="P98" s="92"/>
      <c r="Q98" s="92"/>
      <c r="R98" s="92"/>
      <c r="S98" s="92"/>
      <c r="T98" s="92"/>
      <c r="U98" s="92"/>
      <c r="V98" s="93"/>
      <c r="W98" s="373" t="str">
        <f>IF(E98="","",V98/E98)</f>
        <v/>
      </c>
      <c r="X98" s="311" t="str">
        <f>IF(V98="","",V98)</f>
        <v/>
      </c>
      <c r="Y98" s="488" t="str">
        <f>IF(V98="","",2*ABS(V100-V98)/(V100+V98))</f>
        <v/>
      </c>
      <c r="Z98" s="471"/>
      <c r="AA98" s="82"/>
      <c r="AB98" s="82"/>
      <c r="AC98" s="82"/>
      <c r="AD98" s="82"/>
      <c r="AE98" s="82"/>
      <c r="AV98" s="479"/>
      <c r="AW98" s="486"/>
      <c r="AX98" s="252" t="s">
        <v>87</v>
      </c>
      <c r="AY98" s="130" t="s">
        <v>88</v>
      </c>
      <c r="AZ98" s="116" t="str">
        <f>IF(E86="","",(71.498068+94.593053*LOG(AZ97,10)+41.912053*POWER(LOG(AZ97,10),2)+9.8247004*POWER(LOG(AZ97,10),3)+0.28175407*POWER(LOG(AZ97,10),4)-1.1878455*POWER(LOG(AZ97,10),5)-0.18014349*POWER(LOG(AZ97,10),6)+0.14710899*POWER(LOG(AZ97,10),7)-0.017046845*POWER(LOG(AZ97,10),8)))</f>
        <v/>
      </c>
      <c r="BA98" s="117" t="str">
        <f t="shared" ref="BA98:BP98" si="111">IF($V$86="","",$BS$97*F61+$BS$98)</f>
        <v/>
      </c>
      <c r="BB98" s="117" t="str">
        <f t="shared" si="111"/>
        <v/>
      </c>
      <c r="BC98" s="117" t="str">
        <f t="shared" si="111"/>
        <v/>
      </c>
      <c r="BD98" s="117" t="str">
        <f t="shared" si="111"/>
        <v/>
      </c>
      <c r="BE98" s="117" t="str">
        <f t="shared" si="111"/>
        <v/>
      </c>
      <c r="BF98" s="117" t="str">
        <f t="shared" si="111"/>
        <v/>
      </c>
      <c r="BG98" s="117" t="str">
        <f t="shared" si="111"/>
        <v/>
      </c>
      <c r="BH98" s="117" t="str">
        <f t="shared" si="111"/>
        <v/>
      </c>
      <c r="BI98" s="117" t="str">
        <f t="shared" si="111"/>
        <v/>
      </c>
      <c r="BJ98" s="117" t="str">
        <f t="shared" si="111"/>
        <v/>
      </c>
      <c r="BK98" s="117" t="str">
        <f t="shared" si="111"/>
        <v/>
      </c>
      <c r="BL98" s="117" t="str">
        <f t="shared" si="111"/>
        <v/>
      </c>
      <c r="BM98" s="117" t="str">
        <f t="shared" si="111"/>
        <v/>
      </c>
      <c r="BN98" s="117" t="str">
        <f t="shared" si="111"/>
        <v/>
      </c>
      <c r="BO98" s="117" t="str">
        <f t="shared" si="111"/>
        <v/>
      </c>
      <c r="BP98" s="117" t="str">
        <f t="shared" si="111"/>
        <v/>
      </c>
      <c r="BQ98" s="118" t="str">
        <f>IF(V86="","",(71.498068+94.593053*LOG(BQ97,10)+41.912053*POWER(LOG(BQ97,10),2)+9.8247004*POWER(LOG(BQ97,10),3)+0.28175407*POWER(LOG(BQ97,10),4)-1.1878455*POWER(LOG(BQ97,10),5)-0.18014349*POWER(LOG(BQ97,10),6)+0.14710899*POWER(LOG(BQ97,10),7)-0.017046845*POWER(LOG(BQ97,10),8)))</f>
        <v/>
      </c>
      <c r="BR98" s="253" t="s">
        <v>90</v>
      </c>
      <c r="BS98" s="131" t="str">
        <f>IF(AZ98="","",AZ98)</f>
        <v/>
      </c>
    </row>
    <row r="99" spans="1:71" s="187" customFormat="1" ht="30" customHeight="1">
      <c r="A99" s="532" t="e">
        <f>IF(#REF!="","",#REF!)</f>
        <v>#REF!</v>
      </c>
      <c r="B99" s="516" t="e">
        <f>IF(#REF!="","",#REF!)</f>
        <v>#REF!</v>
      </c>
      <c r="C99" s="559"/>
      <c r="D99" s="312" t="s">
        <v>77</v>
      </c>
      <c r="E99" s="313"/>
      <c r="F99" s="314" t="str">
        <f t="shared" ref="F99:V99" si="112">IF(F$98="","",IF(OR($E$98="",$V$100=""),"--",IF(BA$129&gt;$AY$16*100,"non","oui")))</f>
        <v/>
      </c>
      <c r="G99" s="314" t="str">
        <f t="shared" si="112"/>
        <v/>
      </c>
      <c r="H99" s="314" t="str">
        <f t="shared" si="112"/>
        <v/>
      </c>
      <c r="I99" s="314" t="str">
        <f t="shared" si="112"/>
        <v/>
      </c>
      <c r="J99" s="314" t="str">
        <f t="shared" si="112"/>
        <v/>
      </c>
      <c r="K99" s="314" t="str">
        <f t="shared" si="112"/>
        <v/>
      </c>
      <c r="L99" s="314" t="str">
        <f t="shared" si="112"/>
        <v/>
      </c>
      <c r="M99" s="314" t="str">
        <f t="shared" si="112"/>
        <v/>
      </c>
      <c r="N99" s="314" t="str">
        <f t="shared" si="112"/>
        <v/>
      </c>
      <c r="O99" s="314" t="str">
        <f t="shared" si="112"/>
        <v/>
      </c>
      <c r="P99" s="314" t="str">
        <f t="shared" si="112"/>
        <v/>
      </c>
      <c r="Q99" s="314" t="str">
        <f t="shared" si="112"/>
        <v/>
      </c>
      <c r="R99" s="314" t="str">
        <f t="shared" si="112"/>
        <v/>
      </c>
      <c r="S99" s="314" t="str">
        <f t="shared" si="112"/>
        <v/>
      </c>
      <c r="T99" s="314" t="str">
        <f t="shared" si="112"/>
        <v/>
      </c>
      <c r="U99" s="314" t="str">
        <f t="shared" si="112"/>
        <v/>
      </c>
      <c r="V99" s="370" t="str">
        <f t="shared" si="112"/>
        <v/>
      </c>
      <c r="W99" s="374" t="str">
        <f>IF(W98="","",IF(W98&gt;250,"Conforme","Non conforme"))</f>
        <v/>
      </c>
      <c r="X99" s="316" t="str">
        <f>IF(X98="","",IF(X98&gt;170,"Conforme","Non conforme"))</f>
        <v/>
      </c>
      <c r="Y99" s="489"/>
      <c r="Z99" s="469"/>
      <c r="AA99" s="82"/>
      <c r="AB99" s="82"/>
      <c r="AC99" s="82"/>
      <c r="AD99" s="82"/>
      <c r="AE99" s="82"/>
      <c r="AV99" s="479"/>
      <c r="AW99" s="486"/>
      <c r="AX99" s="132" t="s">
        <v>35</v>
      </c>
      <c r="AY99" s="126" t="s">
        <v>35</v>
      </c>
      <c r="AZ99" s="248"/>
      <c r="BA99" s="117" t="str">
        <f t="shared" ref="BA99:BQ99" si="113">IF($V$86="","",((BA97-AZ97)/(0.5*(BA97+AZ97))))</f>
        <v/>
      </c>
      <c r="BB99" s="117" t="str">
        <f t="shared" si="113"/>
        <v/>
      </c>
      <c r="BC99" s="117" t="str">
        <f t="shared" si="113"/>
        <v/>
      </c>
      <c r="BD99" s="117" t="str">
        <f t="shared" si="113"/>
        <v/>
      </c>
      <c r="BE99" s="117" t="str">
        <f t="shared" si="113"/>
        <v/>
      </c>
      <c r="BF99" s="117" t="str">
        <f t="shared" si="113"/>
        <v/>
      </c>
      <c r="BG99" s="117" t="str">
        <f t="shared" si="113"/>
        <v/>
      </c>
      <c r="BH99" s="117" t="str">
        <f t="shared" si="113"/>
        <v/>
      </c>
      <c r="BI99" s="117" t="str">
        <f t="shared" si="113"/>
        <v/>
      </c>
      <c r="BJ99" s="117" t="str">
        <f t="shared" si="113"/>
        <v/>
      </c>
      <c r="BK99" s="117" t="str">
        <f t="shared" si="113"/>
        <v/>
      </c>
      <c r="BL99" s="117" t="str">
        <f t="shared" si="113"/>
        <v/>
      </c>
      <c r="BM99" s="117" t="str">
        <f t="shared" si="113"/>
        <v/>
      </c>
      <c r="BN99" s="117" t="str">
        <f t="shared" si="113"/>
        <v/>
      </c>
      <c r="BO99" s="117" t="str">
        <f t="shared" si="113"/>
        <v/>
      </c>
      <c r="BP99" s="117" t="str">
        <f t="shared" si="113"/>
        <v/>
      </c>
      <c r="BQ99" s="117" t="str">
        <f t="shared" si="113"/>
        <v/>
      </c>
    </row>
    <row r="100" spans="1:71" s="187" customFormat="1" ht="30" customHeight="1">
      <c r="A100" s="532" t="e">
        <f>IF(#REF!="","",#REF!)</f>
        <v>#REF!</v>
      </c>
      <c r="B100" s="516" t="e">
        <f>IF(#REF!="","",#REF!)</f>
        <v>#REF!</v>
      </c>
      <c r="C100" s="560" t="s">
        <v>82</v>
      </c>
      <c r="D100" s="312" t="s">
        <v>80</v>
      </c>
      <c r="E100" s="101"/>
      <c r="F100" s="102"/>
      <c r="G100" s="102"/>
      <c r="H100" s="102"/>
      <c r="I100" s="102"/>
      <c r="J100" s="102"/>
      <c r="K100" s="102"/>
      <c r="L100" s="102"/>
      <c r="M100" s="102"/>
      <c r="N100" s="102"/>
      <c r="O100" s="102"/>
      <c r="P100" s="102"/>
      <c r="Q100" s="102"/>
      <c r="R100" s="102"/>
      <c r="S100" s="102"/>
      <c r="T100" s="102"/>
      <c r="U100" s="102"/>
      <c r="V100" s="371"/>
      <c r="W100" s="375" t="str">
        <f>IF(E100="","",V100/E100)</f>
        <v/>
      </c>
      <c r="X100" s="318" t="str">
        <f>IF(V100="","",V100)</f>
        <v/>
      </c>
      <c r="Y100" s="490" t="str">
        <f>IF(Y98="","",IF(Y98&lt;10%,"Conforme","Non conforme"))</f>
        <v/>
      </c>
      <c r="Z100" s="469"/>
      <c r="AA100" s="82"/>
      <c r="AB100" s="82"/>
      <c r="AC100" s="82"/>
      <c r="AD100" s="82"/>
      <c r="AE100" s="82"/>
      <c r="AV100" s="479"/>
      <c r="AW100" s="486"/>
      <c r="AX100" s="132" t="s">
        <v>83</v>
      </c>
      <c r="AY100" s="133">
        <f>IF($AY$16="","",$AY$16)</f>
        <v>0.1</v>
      </c>
      <c r="AZ100" s="248"/>
      <c r="BA100" s="117" t="str">
        <f t="shared" ref="BA100:BQ100" si="114">IF($V$86="","",BA$99*(1+$AY$100))</f>
        <v/>
      </c>
      <c r="BB100" s="117" t="str">
        <f t="shared" si="114"/>
        <v/>
      </c>
      <c r="BC100" s="117" t="str">
        <f t="shared" si="114"/>
        <v/>
      </c>
      <c r="BD100" s="117" t="str">
        <f t="shared" si="114"/>
        <v/>
      </c>
      <c r="BE100" s="117" t="str">
        <f t="shared" si="114"/>
        <v/>
      </c>
      <c r="BF100" s="117" t="str">
        <f t="shared" si="114"/>
        <v/>
      </c>
      <c r="BG100" s="117" t="str">
        <f t="shared" si="114"/>
        <v/>
      </c>
      <c r="BH100" s="117" t="str">
        <f t="shared" si="114"/>
        <v/>
      </c>
      <c r="BI100" s="117" t="str">
        <f t="shared" si="114"/>
        <v/>
      </c>
      <c r="BJ100" s="117" t="str">
        <f t="shared" si="114"/>
        <v/>
      </c>
      <c r="BK100" s="117" t="str">
        <f t="shared" si="114"/>
        <v/>
      </c>
      <c r="BL100" s="117" t="str">
        <f t="shared" si="114"/>
        <v/>
      </c>
      <c r="BM100" s="117" t="str">
        <f t="shared" si="114"/>
        <v/>
      </c>
      <c r="BN100" s="117" t="str">
        <f t="shared" si="114"/>
        <v/>
      </c>
      <c r="BO100" s="117" t="str">
        <f t="shared" si="114"/>
        <v/>
      </c>
      <c r="BP100" s="117" t="str">
        <f t="shared" si="114"/>
        <v/>
      </c>
      <c r="BQ100" s="117" t="str">
        <f t="shared" si="114"/>
        <v/>
      </c>
    </row>
    <row r="101" spans="1:71" s="187" customFormat="1" ht="30" customHeight="1" thickBot="1">
      <c r="A101" s="531" t="e">
        <f>IF(#REF!="","",#REF!)</f>
        <v>#REF!</v>
      </c>
      <c r="B101" s="517" t="e">
        <f>IF(#REF!="","",#REF!)</f>
        <v>#REF!</v>
      </c>
      <c r="C101" s="561"/>
      <c r="D101" s="289" t="s">
        <v>77</v>
      </c>
      <c r="E101" s="319"/>
      <c r="F101" s="320" t="str">
        <f t="shared" ref="F101:V101" si="115">IF(F$100="","",IF(OR($E$98="",$V$100=""),"--",IF(BA$132&gt;$AY$16*100,"non","oui")))</f>
        <v/>
      </c>
      <c r="G101" s="320" t="str">
        <f t="shared" si="115"/>
        <v/>
      </c>
      <c r="H101" s="320" t="str">
        <f t="shared" si="115"/>
        <v/>
      </c>
      <c r="I101" s="320" t="str">
        <f t="shared" si="115"/>
        <v/>
      </c>
      <c r="J101" s="320" t="str">
        <f t="shared" si="115"/>
        <v/>
      </c>
      <c r="K101" s="320" t="str">
        <f t="shared" si="115"/>
        <v/>
      </c>
      <c r="L101" s="320" t="str">
        <f t="shared" si="115"/>
        <v/>
      </c>
      <c r="M101" s="320" t="str">
        <f t="shared" si="115"/>
        <v/>
      </c>
      <c r="N101" s="320" t="str">
        <f t="shared" si="115"/>
        <v/>
      </c>
      <c r="O101" s="320" t="str">
        <f t="shared" si="115"/>
        <v/>
      </c>
      <c r="P101" s="320" t="str">
        <f t="shared" si="115"/>
        <v/>
      </c>
      <c r="Q101" s="320" t="str">
        <f t="shared" si="115"/>
        <v/>
      </c>
      <c r="R101" s="320" t="str">
        <f t="shared" si="115"/>
        <v/>
      </c>
      <c r="S101" s="320" t="str">
        <f t="shared" si="115"/>
        <v/>
      </c>
      <c r="T101" s="320" t="str">
        <f t="shared" si="115"/>
        <v/>
      </c>
      <c r="U101" s="320" t="str">
        <f t="shared" si="115"/>
        <v/>
      </c>
      <c r="V101" s="372" t="str">
        <f t="shared" si="115"/>
        <v/>
      </c>
      <c r="W101" s="287" t="str">
        <f>IF(W100="","",IF(W100&gt;250,"Conforme","Non conforme"))</f>
        <v/>
      </c>
      <c r="X101" s="296" t="str">
        <f>IF(X100="","",IF(X100&gt;170,"Conforme","Non conforme"))</f>
        <v/>
      </c>
      <c r="Y101" s="484"/>
      <c r="Z101" s="470"/>
      <c r="AA101" s="82"/>
      <c r="AB101" s="82"/>
      <c r="AC101" s="82"/>
      <c r="AD101" s="82"/>
      <c r="AE101" s="82"/>
      <c r="AV101" s="480"/>
      <c r="AW101" s="487"/>
      <c r="AX101" s="132" t="s">
        <v>84</v>
      </c>
      <c r="AY101" s="133">
        <f>IF($AY$16="","",-$AY$16)</f>
        <v>-0.1</v>
      </c>
      <c r="AZ101" s="247"/>
      <c r="BA101" s="120" t="str">
        <f t="shared" ref="BA101:BQ101" si="116">IF($V$86="","",BA$99*(1-$AY$100))</f>
        <v/>
      </c>
      <c r="BB101" s="120" t="str">
        <f t="shared" si="116"/>
        <v/>
      </c>
      <c r="BC101" s="120" t="str">
        <f t="shared" si="116"/>
        <v/>
      </c>
      <c r="BD101" s="120" t="str">
        <f t="shared" si="116"/>
        <v/>
      </c>
      <c r="BE101" s="120" t="str">
        <f t="shared" si="116"/>
        <v/>
      </c>
      <c r="BF101" s="120" t="str">
        <f t="shared" si="116"/>
        <v/>
      </c>
      <c r="BG101" s="120" t="str">
        <f t="shared" si="116"/>
        <v/>
      </c>
      <c r="BH101" s="120" t="str">
        <f t="shared" si="116"/>
        <v/>
      </c>
      <c r="BI101" s="120" t="str">
        <f t="shared" si="116"/>
        <v/>
      </c>
      <c r="BJ101" s="120" t="str">
        <f t="shared" si="116"/>
        <v/>
      </c>
      <c r="BK101" s="120" t="str">
        <f t="shared" si="116"/>
        <v/>
      </c>
      <c r="BL101" s="120" t="str">
        <f t="shared" si="116"/>
        <v/>
      </c>
      <c r="BM101" s="120" t="str">
        <f t="shared" si="116"/>
        <v/>
      </c>
      <c r="BN101" s="120" t="str">
        <f t="shared" si="116"/>
        <v/>
      </c>
      <c r="BO101" s="120" t="str">
        <f t="shared" si="116"/>
        <v/>
      </c>
      <c r="BP101" s="120" t="str">
        <f t="shared" si="116"/>
        <v/>
      </c>
      <c r="BQ101" s="120" t="str">
        <f t="shared" si="116"/>
        <v/>
      </c>
    </row>
    <row r="102" spans="1:71" s="187" customFormat="1" ht="30" customHeight="1" thickBot="1">
      <c r="J102" s="221"/>
      <c r="K102" s="84"/>
      <c r="L102" s="105"/>
      <c r="M102" s="105"/>
      <c r="N102" s="105"/>
      <c r="O102" s="105"/>
      <c r="P102" s="105"/>
      <c r="Q102" s="105"/>
      <c r="R102" s="105"/>
      <c r="S102" s="105"/>
      <c r="T102" s="105"/>
      <c r="U102" s="105"/>
      <c r="V102" s="105"/>
      <c r="W102" s="321"/>
      <c r="X102" s="105"/>
      <c r="Y102" s="82"/>
      <c r="Z102" s="82"/>
      <c r="AA102" s="82"/>
      <c r="AB102" s="82"/>
      <c r="AC102" s="82"/>
      <c r="AD102" s="82"/>
    </row>
    <row r="103" spans="1:71" s="187" customFormat="1" ht="39.950000000000003" customHeight="1">
      <c r="I103" s="322"/>
      <c r="J103" s="322"/>
      <c r="K103" s="82"/>
      <c r="L103" s="82"/>
      <c r="M103" s="82"/>
      <c r="N103" s="82"/>
      <c r="O103" s="82"/>
      <c r="P103" s="82"/>
      <c r="Q103" s="82"/>
      <c r="R103" s="82"/>
      <c r="S103" s="82"/>
      <c r="T103" s="82"/>
      <c r="U103" s="82"/>
      <c r="V103" s="82"/>
      <c r="W103" s="82"/>
      <c r="X103" s="82"/>
      <c r="Y103" s="82"/>
      <c r="Z103" s="82"/>
      <c r="AA103" s="82"/>
      <c r="AB103" s="82"/>
      <c r="AC103" s="82"/>
      <c r="AD103" s="82"/>
      <c r="AV103" s="478" t="str">
        <f>IF(B25="","",B25)</f>
        <v/>
      </c>
      <c r="AW103" s="481" t="s">
        <v>85</v>
      </c>
      <c r="AX103" s="475" t="s">
        <v>27</v>
      </c>
      <c r="AY103" s="110" t="s">
        <v>88</v>
      </c>
      <c r="AZ103" s="111" t="str">
        <f>IF($E$90="","",(71.498068+94.593053*LOG(AZ109,10)+41.912053*POWER(LOG(AZ109,10),2)+9.8247004*POWER(LOG(AZ109,10),3)+0.28175407*POWER(LOG(AZ109,10),4)-1.1878455*POWER(LOG(AZ109,10),5)-0.18014349*POWER(LOG(AZ109,10),6)+0.14710899*POWER(LOG(AZ109,10),7)-0.017046845*POWER(LOG(AZ109,10),8)))</f>
        <v/>
      </c>
      <c r="BA103" s="112" t="str">
        <f t="shared" ref="BA103:BQ103" si="117">IF($E$90="","",(71.498068+94.593053*LOG(F90,10)+41.912053*POWER(LOG(F90,10),2)+9.8247004*POWER(LOG(F90,10),3)+0.28175407*POWER(LOG(F90,10),4)-1.1878455*POWER(LOG(F90,10),5)-0.18014349*POWER(LOG(F90,10),6)+0.14710899*POWER(LOG(F90,10),7)-0.017046845*POWER(LOG(F90,10),8)))</f>
        <v/>
      </c>
      <c r="BB103" s="112" t="str">
        <f t="shared" si="117"/>
        <v/>
      </c>
      <c r="BC103" s="112" t="str">
        <f t="shared" si="117"/>
        <v/>
      </c>
      <c r="BD103" s="112" t="str">
        <f t="shared" si="117"/>
        <v/>
      </c>
      <c r="BE103" s="112" t="str">
        <f t="shared" si="117"/>
        <v/>
      </c>
      <c r="BF103" s="112" t="str">
        <f t="shared" si="117"/>
        <v/>
      </c>
      <c r="BG103" s="112" t="str">
        <f t="shared" si="117"/>
        <v/>
      </c>
      <c r="BH103" s="112" t="str">
        <f t="shared" si="117"/>
        <v/>
      </c>
      <c r="BI103" s="112" t="str">
        <f t="shared" si="117"/>
        <v/>
      </c>
      <c r="BJ103" s="112" t="str">
        <f t="shared" si="117"/>
        <v/>
      </c>
      <c r="BK103" s="112" t="str">
        <f t="shared" si="117"/>
        <v/>
      </c>
      <c r="BL103" s="112" t="str">
        <f t="shared" si="117"/>
        <v/>
      </c>
      <c r="BM103" s="112" t="str">
        <f t="shared" si="117"/>
        <v/>
      </c>
      <c r="BN103" s="112" t="str">
        <f t="shared" si="117"/>
        <v/>
      </c>
      <c r="BO103" s="112" t="str">
        <f t="shared" si="117"/>
        <v/>
      </c>
      <c r="BP103" s="112" t="str">
        <f t="shared" si="117"/>
        <v/>
      </c>
      <c r="BQ103" s="112" t="str">
        <f t="shared" si="117"/>
        <v/>
      </c>
    </row>
    <row r="104" spans="1:71" s="187" customFormat="1" ht="39.950000000000003" customHeight="1">
      <c r="I104" s="322"/>
      <c r="J104" s="322"/>
      <c r="K104" s="82"/>
      <c r="L104" s="82"/>
      <c r="M104" s="82"/>
      <c r="N104" s="82"/>
      <c r="O104" s="82"/>
      <c r="P104" s="82"/>
      <c r="Q104" s="82"/>
      <c r="R104" s="82"/>
      <c r="S104" s="82"/>
      <c r="T104" s="82"/>
      <c r="U104" s="82"/>
      <c r="V104" s="82"/>
      <c r="W104" s="82"/>
      <c r="X104" s="82"/>
      <c r="Y104" s="82"/>
      <c r="Z104" s="82"/>
      <c r="AA104" s="82"/>
      <c r="AB104" s="82"/>
      <c r="AC104" s="82"/>
      <c r="AD104" s="82"/>
      <c r="AV104" s="479"/>
      <c r="AW104" s="482"/>
      <c r="AX104" s="476"/>
      <c r="AY104" s="115" t="s">
        <v>35</v>
      </c>
      <c r="AZ104" s="116"/>
      <c r="BA104" s="117" t="str">
        <f t="shared" ref="BA104:BQ104" si="118">IF($E$90="","",((F90-E90)/(0.5*(F90+E90))))</f>
        <v/>
      </c>
      <c r="BB104" s="117" t="str">
        <f t="shared" si="118"/>
        <v/>
      </c>
      <c r="BC104" s="117" t="str">
        <f t="shared" si="118"/>
        <v/>
      </c>
      <c r="BD104" s="117" t="str">
        <f t="shared" si="118"/>
        <v/>
      </c>
      <c r="BE104" s="117" t="str">
        <f t="shared" si="118"/>
        <v/>
      </c>
      <c r="BF104" s="117" t="str">
        <f t="shared" si="118"/>
        <v/>
      </c>
      <c r="BG104" s="117" t="str">
        <f t="shared" si="118"/>
        <v/>
      </c>
      <c r="BH104" s="117" t="str">
        <f t="shared" si="118"/>
        <v/>
      </c>
      <c r="BI104" s="117" t="str">
        <f t="shared" si="118"/>
        <v/>
      </c>
      <c r="BJ104" s="117" t="str">
        <f t="shared" si="118"/>
        <v/>
      </c>
      <c r="BK104" s="117" t="str">
        <f t="shared" si="118"/>
        <v/>
      </c>
      <c r="BL104" s="117" t="str">
        <f t="shared" si="118"/>
        <v/>
      </c>
      <c r="BM104" s="117" t="str">
        <f t="shared" si="118"/>
        <v/>
      </c>
      <c r="BN104" s="117" t="str">
        <f t="shared" si="118"/>
        <v/>
      </c>
      <c r="BO104" s="117" t="str">
        <f t="shared" si="118"/>
        <v/>
      </c>
      <c r="BP104" s="117" t="str">
        <f t="shared" si="118"/>
        <v/>
      </c>
      <c r="BQ104" s="117" t="str">
        <f t="shared" si="118"/>
        <v/>
      </c>
    </row>
    <row r="105" spans="1:71" s="187" customFormat="1" ht="39.950000000000003" customHeight="1" thickBot="1">
      <c r="I105" s="322"/>
      <c r="J105" s="322"/>
      <c r="K105" s="82"/>
      <c r="L105" s="82"/>
      <c r="M105" s="82"/>
      <c r="N105" s="82"/>
      <c r="O105" s="82"/>
      <c r="P105" s="82"/>
      <c r="Q105" s="82"/>
      <c r="R105" s="82"/>
      <c r="S105" s="82"/>
      <c r="T105" s="82"/>
      <c r="U105" s="82"/>
      <c r="V105" s="82"/>
      <c r="W105" s="82"/>
      <c r="X105" s="82"/>
      <c r="Y105" s="82"/>
      <c r="Z105" s="82"/>
      <c r="AA105" s="82"/>
      <c r="AB105" s="82"/>
      <c r="AC105" s="82"/>
      <c r="AD105" s="82"/>
      <c r="AV105" s="479"/>
      <c r="AW105" s="482"/>
      <c r="AX105" s="477"/>
      <c r="AY105" s="119" t="s">
        <v>36</v>
      </c>
      <c r="AZ105" s="247"/>
      <c r="BA105" s="120" t="str">
        <f t="shared" ref="BA105:BQ105" si="119">IF(BA$111="","",(ABS(BA$111-BA104)/BA$111)*100)</f>
        <v/>
      </c>
      <c r="BB105" s="120" t="str">
        <f t="shared" si="119"/>
        <v/>
      </c>
      <c r="BC105" s="120" t="str">
        <f t="shared" si="119"/>
        <v/>
      </c>
      <c r="BD105" s="120" t="str">
        <f t="shared" si="119"/>
        <v/>
      </c>
      <c r="BE105" s="120" t="str">
        <f t="shared" si="119"/>
        <v/>
      </c>
      <c r="BF105" s="120" t="str">
        <f t="shared" si="119"/>
        <v/>
      </c>
      <c r="BG105" s="120" t="str">
        <f t="shared" si="119"/>
        <v/>
      </c>
      <c r="BH105" s="120" t="str">
        <f t="shared" si="119"/>
        <v/>
      </c>
      <c r="BI105" s="120" t="str">
        <f t="shared" si="119"/>
        <v/>
      </c>
      <c r="BJ105" s="120" t="str">
        <f t="shared" si="119"/>
        <v/>
      </c>
      <c r="BK105" s="120" t="str">
        <f t="shared" si="119"/>
        <v/>
      </c>
      <c r="BL105" s="120" t="str">
        <f t="shared" si="119"/>
        <v/>
      </c>
      <c r="BM105" s="120" t="str">
        <f t="shared" si="119"/>
        <v/>
      </c>
      <c r="BN105" s="120" t="str">
        <f t="shared" si="119"/>
        <v/>
      </c>
      <c r="BO105" s="120" t="str">
        <f t="shared" si="119"/>
        <v/>
      </c>
      <c r="BP105" s="120" t="str">
        <f t="shared" si="119"/>
        <v/>
      </c>
      <c r="BQ105" s="120" t="str">
        <f t="shared" si="119"/>
        <v/>
      </c>
    </row>
    <row r="106" spans="1:71" s="187" customFormat="1" ht="39.950000000000003" customHeight="1">
      <c r="I106" s="322"/>
      <c r="J106" s="322"/>
      <c r="K106" s="82"/>
      <c r="L106" s="82"/>
      <c r="M106" s="82"/>
      <c r="N106" s="82"/>
      <c r="O106" s="82"/>
      <c r="P106" s="82"/>
      <c r="Q106" s="82"/>
      <c r="R106" s="82"/>
      <c r="S106" s="82"/>
      <c r="T106" s="82"/>
      <c r="U106" s="82"/>
      <c r="V106" s="82"/>
      <c r="W106" s="82"/>
      <c r="X106" s="82"/>
      <c r="Y106" s="82"/>
      <c r="Z106" s="82"/>
      <c r="AA106" s="82"/>
      <c r="AB106" s="82"/>
      <c r="AC106" s="82"/>
      <c r="AD106" s="82"/>
      <c r="AV106" s="479"/>
      <c r="AW106" s="483"/>
      <c r="AX106" s="475" t="s">
        <v>28</v>
      </c>
      <c r="AY106" s="122" t="s">
        <v>88</v>
      </c>
      <c r="AZ106" s="111" t="str">
        <f t="shared" ref="AZ106:BQ106" si="120">IF($E$92="","",(71.498068+94.593053*LOG(E92,10)+41.912053*POWER(LOG(E92,10),2)+9.8247004*POWER(LOG(E92,10),3)+0.28175407*POWER(LOG(E92,10),4)-1.1878455*POWER(LOG(E92,10),5)-0.18014349*POWER(LOG(E92,10),6)+0.14710899*POWER(LOG(E92,10),7)-0.017046845*POWER(LOG(E92,10),8)))</f>
        <v/>
      </c>
      <c r="BA106" s="111" t="str">
        <f t="shared" si="120"/>
        <v/>
      </c>
      <c r="BB106" s="111" t="str">
        <f t="shared" si="120"/>
        <v/>
      </c>
      <c r="BC106" s="111" t="str">
        <f t="shared" si="120"/>
        <v/>
      </c>
      <c r="BD106" s="111" t="str">
        <f t="shared" si="120"/>
        <v/>
      </c>
      <c r="BE106" s="111" t="str">
        <f t="shared" si="120"/>
        <v/>
      </c>
      <c r="BF106" s="111" t="str">
        <f t="shared" si="120"/>
        <v/>
      </c>
      <c r="BG106" s="111" t="str">
        <f t="shared" si="120"/>
        <v/>
      </c>
      <c r="BH106" s="111" t="str">
        <f t="shared" si="120"/>
        <v/>
      </c>
      <c r="BI106" s="111" t="str">
        <f t="shared" si="120"/>
        <v/>
      </c>
      <c r="BJ106" s="111" t="str">
        <f t="shared" si="120"/>
        <v/>
      </c>
      <c r="BK106" s="111" t="str">
        <f t="shared" si="120"/>
        <v/>
      </c>
      <c r="BL106" s="111" t="str">
        <f t="shared" si="120"/>
        <v/>
      </c>
      <c r="BM106" s="111" t="str">
        <f t="shared" si="120"/>
        <v/>
      </c>
      <c r="BN106" s="111" t="str">
        <f t="shared" si="120"/>
        <v/>
      </c>
      <c r="BO106" s="111" t="str">
        <f t="shared" si="120"/>
        <v/>
      </c>
      <c r="BP106" s="111" t="str">
        <f t="shared" si="120"/>
        <v/>
      </c>
      <c r="BQ106" s="111" t="str">
        <f t="shared" si="120"/>
        <v/>
      </c>
    </row>
    <row r="107" spans="1:71" s="187" customFormat="1" ht="39.950000000000003" customHeight="1">
      <c r="I107" s="322"/>
      <c r="J107" s="322"/>
      <c r="K107" s="82"/>
      <c r="L107" s="82"/>
      <c r="M107" s="82"/>
      <c r="N107" s="82"/>
      <c r="O107" s="82"/>
      <c r="P107" s="82"/>
      <c r="Q107" s="82"/>
      <c r="R107" s="82"/>
      <c r="S107" s="82"/>
      <c r="T107" s="82"/>
      <c r="U107" s="82"/>
      <c r="V107" s="82"/>
      <c r="W107" s="82"/>
      <c r="X107" s="82"/>
      <c r="Y107" s="82"/>
      <c r="Z107" s="82"/>
      <c r="AA107" s="82"/>
      <c r="AB107" s="82"/>
      <c r="AC107" s="82"/>
      <c r="AD107" s="82"/>
      <c r="AV107" s="479"/>
      <c r="AW107" s="483"/>
      <c r="AX107" s="476"/>
      <c r="AY107" s="126" t="s">
        <v>35</v>
      </c>
      <c r="AZ107" s="248"/>
      <c r="BA107" s="117" t="str">
        <f t="shared" ref="BA107:BQ107" si="121">IF($E$92="","",((F92-E92)/(0.5*(F92+E92))))</f>
        <v/>
      </c>
      <c r="BB107" s="117" t="str">
        <f t="shared" si="121"/>
        <v/>
      </c>
      <c r="BC107" s="117" t="str">
        <f t="shared" si="121"/>
        <v/>
      </c>
      <c r="BD107" s="117" t="str">
        <f t="shared" si="121"/>
        <v/>
      </c>
      <c r="BE107" s="117" t="str">
        <f t="shared" si="121"/>
        <v/>
      </c>
      <c r="BF107" s="117" t="str">
        <f t="shared" si="121"/>
        <v/>
      </c>
      <c r="BG107" s="117" t="str">
        <f t="shared" si="121"/>
        <v/>
      </c>
      <c r="BH107" s="117" t="str">
        <f t="shared" si="121"/>
        <v/>
      </c>
      <c r="BI107" s="117" t="str">
        <f t="shared" si="121"/>
        <v/>
      </c>
      <c r="BJ107" s="117" t="str">
        <f t="shared" si="121"/>
        <v/>
      </c>
      <c r="BK107" s="117" t="str">
        <f t="shared" si="121"/>
        <v/>
      </c>
      <c r="BL107" s="117" t="str">
        <f t="shared" si="121"/>
        <v/>
      </c>
      <c r="BM107" s="117" t="str">
        <f t="shared" si="121"/>
        <v/>
      </c>
      <c r="BN107" s="117" t="str">
        <f t="shared" si="121"/>
        <v/>
      </c>
      <c r="BO107" s="117" t="str">
        <f t="shared" si="121"/>
        <v/>
      </c>
      <c r="BP107" s="117" t="str">
        <f t="shared" si="121"/>
        <v/>
      </c>
      <c r="BQ107" s="117" t="str">
        <f t="shared" si="121"/>
        <v/>
      </c>
    </row>
    <row r="108" spans="1:71" s="187" customFormat="1" ht="39.950000000000003" customHeight="1" thickBot="1">
      <c r="I108" s="322"/>
      <c r="J108" s="322"/>
      <c r="K108" s="82"/>
      <c r="L108" s="82"/>
      <c r="M108" s="82"/>
      <c r="N108" s="82"/>
      <c r="O108" s="82"/>
      <c r="P108" s="82"/>
      <c r="Q108" s="82"/>
      <c r="R108" s="82"/>
      <c r="S108" s="82"/>
      <c r="T108" s="82"/>
      <c r="U108" s="82"/>
      <c r="V108" s="82"/>
      <c r="W108" s="82"/>
      <c r="X108" s="82"/>
      <c r="Y108" s="82"/>
      <c r="Z108" s="82"/>
      <c r="AA108" s="82"/>
      <c r="AB108" s="82"/>
      <c r="AC108" s="82"/>
      <c r="AD108" s="82"/>
      <c r="AV108" s="479"/>
      <c r="AW108" s="484"/>
      <c r="AX108" s="477"/>
      <c r="AY108" s="127" t="s">
        <v>36</v>
      </c>
      <c r="AZ108" s="247"/>
      <c r="BA108" s="120" t="str">
        <f t="shared" ref="BA108:BQ108" si="122">IF(BA$111="","",(ABS(BA$111-BA107)/BA$111)*100)</f>
        <v/>
      </c>
      <c r="BB108" s="120" t="str">
        <f t="shared" si="122"/>
        <v/>
      </c>
      <c r="BC108" s="120" t="str">
        <f t="shared" si="122"/>
        <v/>
      </c>
      <c r="BD108" s="120" t="str">
        <f t="shared" si="122"/>
        <v/>
      </c>
      <c r="BE108" s="120" t="str">
        <f t="shared" si="122"/>
        <v/>
      </c>
      <c r="BF108" s="120" t="str">
        <f t="shared" si="122"/>
        <v/>
      </c>
      <c r="BG108" s="120" t="str">
        <f t="shared" si="122"/>
        <v/>
      </c>
      <c r="BH108" s="120" t="str">
        <f t="shared" si="122"/>
        <v/>
      </c>
      <c r="BI108" s="120" t="str">
        <f t="shared" si="122"/>
        <v/>
      </c>
      <c r="BJ108" s="120" t="str">
        <f t="shared" si="122"/>
        <v/>
      </c>
      <c r="BK108" s="120" t="str">
        <f t="shared" si="122"/>
        <v/>
      </c>
      <c r="BL108" s="120" t="str">
        <f t="shared" si="122"/>
        <v/>
      </c>
      <c r="BM108" s="120" t="str">
        <f t="shared" si="122"/>
        <v/>
      </c>
      <c r="BN108" s="120" t="str">
        <f t="shared" si="122"/>
        <v/>
      </c>
      <c r="BO108" s="120" t="str">
        <f t="shared" si="122"/>
        <v/>
      </c>
      <c r="BP108" s="120" t="str">
        <f t="shared" si="122"/>
        <v/>
      </c>
      <c r="BQ108" s="120" t="str">
        <f t="shared" si="122"/>
        <v/>
      </c>
    </row>
    <row r="109" spans="1:71" s="187" customFormat="1" ht="39.950000000000003" customHeight="1">
      <c r="I109" s="322"/>
      <c r="J109" s="322"/>
      <c r="K109" s="82"/>
      <c r="L109" s="82"/>
      <c r="M109" s="82"/>
      <c r="N109" s="82"/>
      <c r="O109" s="82"/>
      <c r="P109" s="82"/>
      <c r="Q109" s="82"/>
      <c r="R109" s="82"/>
      <c r="S109" s="82"/>
      <c r="T109" s="82"/>
      <c r="U109" s="82"/>
      <c r="V109" s="82"/>
      <c r="W109" s="82"/>
      <c r="X109" s="82"/>
      <c r="Y109" s="82"/>
      <c r="Z109" s="82"/>
      <c r="AA109" s="82"/>
      <c r="AB109" s="82"/>
      <c r="AC109" s="82"/>
      <c r="AD109" s="82"/>
      <c r="AV109" s="479"/>
      <c r="AW109" s="485" t="s">
        <v>49</v>
      </c>
      <c r="AX109" s="249" t="s">
        <v>86</v>
      </c>
      <c r="AY109" s="110" t="s">
        <v>34</v>
      </c>
      <c r="AZ109" s="134" t="str">
        <f>IF($E$90="","",(E90+E92)/2)</f>
        <v/>
      </c>
      <c r="BA109" s="124" t="str">
        <f t="shared" ref="BA109:BP109" si="123">IF($V$90="","",(10^((-1.3011877+(0.080242636*LN(BA110))+(0.13646699*(LN(BA110))^2)+(-0.025468404*(LN(BA110))^3)+(0.0013635334*(LN(BA110))^4))/(1+(-0.025840191*LN(BA110))+(-0.10320229*(LN(BA110))^2)+(0.02874562*(LN(BA110))^3)+(-0.0031978977*(LN(BA110))^4)+(0.00012992634*(LN(BA110))^5)))))</f>
        <v/>
      </c>
      <c r="BB109" s="124" t="str">
        <f t="shared" si="123"/>
        <v/>
      </c>
      <c r="BC109" s="124" t="str">
        <f t="shared" si="123"/>
        <v/>
      </c>
      <c r="BD109" s="124" t="str">
        <f t="shared" si="123"/>
        <v/>
      </c>
      <c r="BE109" s="124" t="str">
        <f t="shared" si="123"/>
        <v/>
      </c>
      <c r="BF109" s="124" t="str">
        <f t="shared" si="123"/>
        <v/>
      </c>
      <c r="BG109" s="124" t="str">
        <f t="shared" si="123"/>
        <v/>
      </c>
      <c r="BH109" s="124" t="str">
        <f t="shared" si="123"/>
        <v/>
      </c>
      <c r="BI109" s="124" t="str">
        <f t="shared" si="123"/>
        <v/>
      </c>
      <c r="BJ109" s="124" t="str">
        <f t="shared" si="123"/>
        <v/>
      </c>
      <c r="BK109" s="124" t="str">
        <f t="shared" si="123"/>
        <v/>
      </c>
      <c r="BL109" s="124" t="str">
        <f t="shared" si="123"/>
        <v/>
      </c>
      <c r="BM109" s="124" t="str">
        <f t="shared" si="123"/>
        <v/>
      </c>
      <c r="BN109" s="124" t="str">
        <f t="shared" si="123"/>
        <v/>
      </c>
      <c r="BO109" s="124" t="str">
        <f t="shared" si="123"/>
        <v/>
      </c>
      <c r="BP109" s="124" t="str">
        <f t="shared" si="123"/>
        <v/>
      </c>
      <c r="BQ109" s="250" t="str">
        <f>IF($E$90="","",(V90+V92)/2)</f>
        <v/>
      </c>
      <c r="BR109" s="251" t="s">
        <v>89</v>
      </c>
      <c r="BS109" s="129" t="str">
        <f>IF($V$90="","",(BQ110-AZ110)/$V$61)</f>
        <v/>
      </c>
    </row>
    <row r="110" spans="1:71" s="187" customFormat="1" ht="39.950000000000003" customHeight="1" thickBot="1">
      <c r="I110" s="322"/>
      <c r="J110" s="322"/>
      <c r="K110" s="82"/>
      <c r="L110" s="82"/>
      <c r="M110" s="82"/>
      <c r="N110" s="82"/>
      <c r="O110" s="82"/>
      <c r="P110" s="82"/>
      <c r="Q110" s="82"/>
      <c r="R110" s="82"/>
      <c r="S110" s="82"/>
      <c r="T110" s="82"/>
      <c r="U110" s="82"/>
      <c r="V110" s="82"/>
      <c r="W110" s="82"/>
      <c r="X110" s="82"/>
      <c r="Y110" s="82"/>
      <c r="Z110" s="82"/>
      <c r="AA110" s="82"/>
      <c r="AB110" s="82"/>
      <c r="AC110" s="82"/>
      <c r="AD110" s="82"/>
      <c r="AV110" s="479"/>
      <c r="AW110" s="486"/>
      <c r="AX110" s="252" t="s">
        <v>87</v>
      </c>
      <c r="AY110" s="130" t="s">
        <v>88</v>
      </c>
      <c r="AZ110" s="116" t="str">
        <f>IF(E90="","",(71.498068+94.593053*LOG(AZ109,10)+41.912053*POWER(LOG(AZ109,10),2)+9.8247004*POWER(LOG(AZ109,10),3)+0.28175407*POWER(LOG(AZ109,10),4)-1.1878455*POWER(LOG(AZ109,10),5)-0.18014349*POWER(LOG(AZ109,10),6)+0.14710899*POWER(LOG(AZ109,10),7)-0.017046845*POWER(LOG(AZ109,10),8)))</f>
        <v/>
      </c>
      <c r="BA110" s="117" t="str">
        <f t="shared" ref="BA110:BP110" si="124">IF($V$90="","",$BS$109*F61+$BS$110)</f>
        <v/>
      </c>
      <c r="BB110" s="117" t="str">
        <f t="shared" si="124"/>
        <v/>
      </c>
      <c r="BC110" s="117" t="str">
        <f t="shared" si="124"/>
        <v/>
      </c>
      <c r="BD110" s="117" t="str">
        <f t="shared" si="124"/>
        <v/>
      </c>
      <c r="BE110" s="117" t="str">
        <f t="shared" si="124"/>
        <v/>
      </c>
      <c r="BF110" s="117" t="str">
        <f t="shared" si="124"/>
        <v/>
      </c>
      <c r="BG110" s="117" t="str">
        <f t="shared" si="124"/>
        <v/>
      </c>
      <c r="BH110" s="117" t="str">
        <f t="shared" si="124"/>
        <v/>
      </c>
      <c r="BI110" s="117" t="str">
        <f t="shared" si="124"/>
        <v/>
      </c>
      <c r="BJ110" s="117" t="str">
        <f t="shared" si="124"/>
        <v/>
      </c>
      <c r="BK110" s="117" t="str">
        <f t="shared" si="124"/>
        <v/>
      </c>
      <c r="BL110" s="117" t="str">
        <f t="shared" si="124"/>
        <v/>
      </c>
      <c r="BM110" s="117" t="str">
        <f t="shared" si="124"/>
        <v/>
      </c>
      <c r="BN110" s="117" t="str">
        <f t="shared" si="124"/>
        <v/>
      </c>
      <c r="BO110" s="117" t="str">
        <f t="shared" si="124"/>
        <v/>
      </c>
      <c r="BP110" s="117" t="str">
        <f t="shared" si="124"/>
        <v/>
      </c>
      <c r="BQ110" s="118" t="str">
        <f>IF(V90="","",(71.498068+94.593053*LOG(BQ109,10)+41.912053*POWER(LOG(BQ109,10),2)+9.8247004*POWER(LOG(BQ109,10),3)+0.28175407*POWER(LOG(BQ109,10),4)-1.1878455*POWER(LOG(BQ109,10),5)-0.18014349*POWER(LOG(BQ109,10),6)+0.14710899*POWER(LOG(BQ109,10),7)-0.017046845*POWER(LOG(BQ109,10),8)))</f>
        <v/>
      </c>
      <c r="BR110" s="253" t="s">
        <v>90</v>
      </c>
      <c r="BS110" s="131" t="str">
        <f>IF(AZ110="","",AZ110)</f>
        <v/>
      </c>
    </row>
    <row r="111" spans="1:71" s="187" customFormat="1" ht="45.75" customHeight="1">
      <c r="I111" s="322"/>
      <c r="J111" s="322"/>
      <c r="K111" s="82"/>
      <c r="L111" s="82"/>
      <c r="M111" s="82"/>
      <c r="N111" s="82"/>
      <c r="O111" s="82"/>
      <c r="P111" s="82"/>
      <c r="Q111" s="82"/>
      <c r="R111" s="82"/>
      <c r="S111" s="82"/>
      <c r="T111" s="82"/>
      <c r="U111" s="82"/>
      <c r="V111" s="82"/>
      <c r="W111" s="82"/>
      <c r="X111" s="82"/>
      <c r="Y111" s="82"/>
      <c r="Z111" s="82"/>
      <c r="AA111" s="82"/>
      <c r="AB111" s="82"/>
      <c r="AC111" s="82"/>
      <c r="AD111" s="82"/>
      <c r="AV111" s="479"/>
      <c r="AW111" s="486"/>
      <c r="AX111" s="132" t="s">
        <v>35</v>
      </c>
      <c r="AY111" s="126" t="s">
        <v>35</v>
      </c>
      <c r="AZ111" s="248"/>
      <c r="BA111" s="117" t="str">
        <f t="shared" ref="BA111:BQ111" si="125">IF($V$90="","",((BA109-AZ109)/(0.5*(BA109+AZ109))))</f>
        <v/>
      </c>
      <c r="BB111" s="117" t="str">
        <f t="shared" si="125"/>
        <v/>
      </c>
      <c r="BC111" s="117" t="str">
        <f t="shared" si="125"/>
        <v/>
      </c>
      <c r="BD111" s="117" t="str">
        <f t="shared" si="125"/>
        <v/>
      </c>
      <c r="BE111" s="117" t="str">
        <f t="shared" si="125"/>
        <v/>
      </c>
      <c r="BF111" s="117" t="str">
        <f t="shared" si="125"/>
        <v/>
      </c>
      <c r="BG111" s="117" t="str">
        <f t="shared" si="125"/>
        <v/>
      </c>
      <c r="BH111" s="117" t="str">
        <f t="shared" si="125"/>
        <v/>
      </c>
      <c r="BI111" s="117" t="str">
        <f t="shared" si="125"/>
        <v/>
      </c>
      <c r="BJ111" s="117" t="str">
        <f t="shared" si="125"/>
        <v/>
      </c>
      <c r="BK111" s="117" t="str">
        <f t="shared" si="125"/>
        <v/>
      </c>
      <c r="BL111" s="117" t="str">
        <f t="shared" si="125"/>
        <v/>
      </c>
      <c r="BM111" s="117" t="str">
        <f t="shared" si="125"/>
        <v/>
      </c>
      <c r="BN111" s="117" t="str">
        <f t="shared" si="125"/>
        <v/>
      </c>
      <c r="BO111" s="117" t="str">
        <f t="shared" si="125"/>
        <v/>
      </c>
      <c r="BP111" s="117" t="str">
        <f t="shared" si="125"/>
        <v/>
      </c>
      <c r="BQ111" s="117" t="str">
        <f t="shared" si="125"/>
        <v/>
      </c>
    </row>
    <row r="112" spans="1:71" s="187" customFormat="1" ht="48.75" customHeight="1">
      <c r="I112" s="322"/>
      <c r="J112" s="322"/>
      <c r="K112" s="82"/>
      <c r="L112" s="82"/>
      <c r="M112" s="82"/>
      <c r="N112" s="82"/>
      <c r="O112" s="82"/>
      <c r="P112" s="82"/>
      <c r="Q112" s="82"/>
      <c r="R112" s="82"/>
      <c r="S112" s="82"/>
      <c r="T112" s="82"/>
      <c r="U112" s="82"/>
      <c r="V112" s="82"/>
      <c r="W112" s="82"/>
      <c r="X112" s="82"/>
      <c r="Y112" s="82"/>
      <c r="Z112" s="82"/>
      <c r="AA112" s="82"/>
      <c r="AB112" s="82"/>
      <c r="AC112" s="82"/>
      <c r="AD112" s="82"/>
      <c r="AV112" s="479"/>
      <c r="AW112" s="486"/>
      <c r="AX112" s="132" t="s">
        <v>83</v>
      </c>
      <c r="AY112" s="133">
        <f>IF($AY$16="","",$AY$16)</f>
        <v>0.1</v>
      </c>
      <c r="AZ112" s="248"/>
      <c r="BA112" s="117" t="str">
        <f t="shared" ref="BA112:BQ112" si="126">IF($V$90="","",BA$111*(1+$AY$112))</f>
        <v/>
      </c>
      <c r="BB112" s="117" t="str">
        <f t="shared" si="126"/>
        <v/>
      </c>
      <c r="BC112" s="117" t="str">
        <f t="shared" si="126"/>
        <v/>
      </c>
      <c r="BD112" s="117" t="str">
        <f t="shared" si="126"/>
        <v/>
      </c>
      <c r="BE112" s="117" t="str">
        <f t="shared" si="126"/>
        <v/>
      </c>
      <c r="BF112" s="117" t="str">
        <f t="shared" si="126"/>
        <v/>
      </c>
      <c r="BG112" s="117" t="str">
        <f t="shared" si="126"/>
        <v/>
      </c>
      <c r="BH112" s="117" t="str">
        <f t="shared" si="126"/>
        <v/>
      </c>
      <c r="BI112" s="117" t="str">
        <f t="shared" si="126"/>
        <v/>
      </c>
      <c r="BJ112" s="117" t="str">
        <f t="shared" si="126"/>
        <v/>
      </c>
      <c r="BK112" s="117" t="str">
        <f t="shared" si="126"/>
        <v/>
      </c>
      <c r="BL112" s="117" t="str">
        <f t="shared" si="126"/>
        <v/>
      </c>
      <c r="BM112" s="117" t="str">
        <f t="shared" si="126"/>
        <v/>
      </c>
      <c r="BN112" s="117" t="str">
        <f t="shared" si="126"/>
        <v/>
      </c>
      <c r="BO112" s="117" t="str">
        <f t="shared" si="126"/>
        <v/>
      </c>
      <c r="BP112" s="117" t="str">
        <f t="shared" si="126"/>
        <v/>
      </c>
      <c r="BQ112" s="117" t="str">
        <f t="shared" si="126"/>
        <v/>
      </c>
    </row>
    <row r="113" spans="9:71" s="187" customFormat="1" ht="45.75" customHeight="1" thickBot="1">
      <c r="I113" s="322"/>
      <c r="J113" s="322"/>
      <c r="K113" s="82"/>
      <c r="L113" s="82"/>
      <c r="M113" s="82"/>
      <c r="N113" s="82"/>
      <c r="O113" s="82"/>
      <c r="P113" s="82"/>
      <c r="Q113" s="82"/>
      <c r="R113" s="82"/>
      <c r="S113" s="82"/>
      <c r="T113" s="82"/>
      <c r="U113" s="82"/>
      <c r="V113" s="82"/>
      <c r="W113" s="82"/>
      <c r="X113" s="82"/>
      <c r="Y113" s="82"/>
      <c r="Z113" s="82"/>
      <c r="AA113" s="82"/>
      <c r="AB113" s="82"/>
      <c r="AC113" s="82"/>
      <c r="AD113" s="82"/>
      <c r="AV113" s="480"/>
      <c r="AW113" s="487"/>
      <c r="AX113" s="132" t="s">
        <v>84</v>
      </c>
      <c r="AY113" s="133">
        <f>IF($AY$16="","",-$AY$16)</f>
        <v>-0.1</v>
      </c>
      <c r="AZ113" s="247"/>
      <c r="BA113" s="120" t="str">
        <f t="shared" ref="BA113:BQ113" si="127">IF($V$90="","",BA$111*(1-$AY$112))</f>
        <v/>
      </c>
      <c r="BB113" s="120" t="str">
        <f t="shared" si="127"/>
        <v/>
      </c>
      <c r="BC113" s="120" t="str">
        <f t="shared" si="127"/>
        <v/>
      </c>
      <c r="BD113" s="120" t="str">
        <f t="shared" si="127"/>
        <v/>
      </c>
      <c r="BE113" s="120" t="str">
        <f t="shared" si="127"/>
        <v/>
      </c>
      <c r="BF113" s="120" t="str">
        <f t="shared" si="127"/>
        <v/>
      </c>
      <c r="BG113" s="120" t="str">
        <f t="shared" si="127"/>
        <v/>
      </c>
      <c r="BH113" s="120" t="str">
        <f t="shared" si="127"/>
        <v/>
      </c>
      <c r="BI113" s="120" t="str">
        <f t="shared" si="127"/>
        <v/>
      </c>
      <c r="BJ113" s="120" t="str">
        <f t="shared" si="127"/>
        <v/>
      </c>
      <c r="BK113" s="120" t="str">
        <f t="shared" si="127"/>
        <v/>
      </c>
      <c r="BL113" s="120" t="str">
        <f t="shared" si="127"/>
        <v/>
      </c>
      <c r="BM113" s="120" t="str">
        <f t="shared" si="127"/>
        <v/>
      </c>
      <c r="BN113" s="120" t="str">
        <f t="shared" si="127"/>
        <v/>
      </c>
      <c r="BO113" s="120" t="str">
        <f t="shared" si="127"/>
        <v/>
      </c>
      <c r="BP113" s="120" t="str">
        <f t="shared" si="127"/>
        <v/>
      </c>
      <c r="BQ113" s="120" t="str">
        <f t="shared" si="127"/>
        <v/>
      </c>
    </row>
    <row r="114" spans="9:71" s="187" customFormat="1" ht="30" customHeight="1" thickBot="1">
      <c r="I114" s="322"/>
      <c r="J114" s="322"/>
      <c r="K114" s="82"/>
      <c r="L114" s="82"/>
      <c r="M114" s="82"/>
      <c r="N114" s="82"/>
      <c r="O114" s="82"/>
      <c r="P114" s="82"/>
      <c r="Q114" s="82"/>
      <c r="R114" s="82"/>
      <c r="S114" s="82"/>
      <c r="T114" s="82"/>
      <c r="U114" s="82"/>
      <c r="V114" s="82"/>
      <c r="W114" s="82"/>
      <c r="X114" s="82"/>
      <c r="Y114" s="82"/>
      <c r="Z114" s="82"/>
      <c r="AA114" s="82"/>
      <c r="AB114" s="82"/>
      <c r="AC114" s="82"/>
      <c r="AD114" s="82"/>
    </row>
    <row r="115" spans="9:71" s="187" customFormat="1" ht="30" customHeight="1">
      <c r="I115" s="322"/>
      <c r="J115" s="322"/>
      <c r="K115" s="82"/>
      <c r="L115" s="82"/>
      <c r="M115" s="82"/>
      <c r="N115" s="82"/>
      <c r="O115" s="82"/>
      <c r="P115" s="82"/>
      <c r="Q115" s="82"/>
      <c r="R115" s="82"/>
      <c r="S115" s="82"/>
      <c r="T115" s="82"/>
      <c r="U115" s="82"/>
      <c r="V115" s="82"/>
      <c r="W115" s="82"/>
      <c r="X115" s="82"/>
      <c r="Y115" s="82"/>
      <c r="Z115" s="82"/>
      <c r="AA115" s="82"/>
      <c r="AB115" s="82"/>
      <c r="AC115" s="82"/>
      <c r="AD115" s="82"/>
      <c r="AV115" s="478" t="str">
        <f>IF(B27="","",B27)</f>
        <v/>
      </c>
      <c r="AW115" s="481" t="s">
        <v>85</v>
      </c>
      <c r="AX115" s="475" t="s">
        <v>27</v>
      </c>
      <c r="AY115" s="110" t="s">
        <v>88</v>
      </c>
      <c r="AZ115" s="111" t="str">
        <f>IF($E$94="","",(71.498068+94.593053*LOG(AZ121,10)+41.912053*POWER(LOG(AZ121,10),2)+9.8247004*POWER(LOG(AZ121,10),3)+0.28175407*POWER(LOG(AZ121,10),4)-1.1878455*POWER(LOG(AZ121,10),5)-0.18014349*POWER(LOG(AZ121,10),6)+0.14710899*POWER(LOG(AZ121,10),7)-0.017046845*POWER(LOG(AZ121,10),8)))</f>
        <v/>
      </c>
      <c r="BA115" s="112" t="str">
        <f t="shared" ref="BA115:BQ115" si="128">IF($E$94="","",(71.498068+94.593053*LOG(F94,10)+41.912053*POWER(LOG(F94,10),2)+9.8247004*POWER(LOG(F94,10),3)+0.28175407*POWER(LOG(F94,10),4)-1.1878455*POWER(LOG(F94,10),5)-0.18014349*POWER(LOG(F94,10),6)+0.14710899*POWER(LOG(F94,10),7)-0.017046845*POWER(LOG(F94,10),8)))</f>
        <v/>
      </c>
      <c r="BB115" s="112" t="str">
        <f t="shared" si="128"/>
        <v/>
      </c>
      <c r="BC115" s="112" t="str">
        <f t="shared" si="128"/>
        <v/>
      </c>
      <c r="BD115" s="112" t="str">
        <f t="shared" si="128"/>
        <v/>
      </c>
      <c r="BE115" s="112" t="str">
        <f t="shared" si="128"/>
        <v/>
      </c>
      <c r="BF115" s="112" t="str">
        <f t="shared" si="128"/>
        <v/>
      </c>
      <c r="BG115" s="112" t="str">
        <f t="shared" si="128"/>
        <v/>
      </c>
      <c r="BH115" s="112" t="str">
        <f t="shared" si="128"/>
        <v/>
      </c>
      <c r="BI115" s="112" t="str">
        <f t="shared" si="128"/>
        <v/>
      </c>
      <c r="BJ115" s="112" t="str">
        <f t="shared" si="128"/>
        <v/>
      </c>
      <c r="BK115" s="112" t="str">
        <f t="shared" si="128"/>
        <v/>
      </c>
      <c r="BL115" s="112" t="str">
        <f t="shared" si="128"/>
        <v/>
      </c>
      <c r="BM115" s="112" t="str">
        <f t="shared" si="128"/>
        <v/>
      </c>
      <c r="BN115" s="112" t="str">
        <f t="shared" si="128"/>
        <v/>
      </c>
      <c r="BO115" s="112" t="str">
        <f t="shared" si="128"/>
        <v/>
      </c>
      <c r="BP115" s="112" t="str">
        <f t="shared" si="128"/>
        <v/>
      </c>
      <c r="BQ115" s="112" t="str">
        <f t="shared" si="128"/>
        <v/>
      </c>
    </row>
    <row r="116" spans="9:71" s="187" customFormat="1" ht="30" customHeight="1">
      <c r="I116" s="322"/>
      <c r="J116" s="322"/>
      <c r="K116" s="82"/>
      <c r="L116" s="82"/>
      <c r="M116" s="82"/>
      <c r="N116" s="82"/>
      <c r="O116" s="82"/>
      <c r="P116" s="82"/>
      <c r="Q116" s="82"/>
      <c r="R116" s="82"/>
      <c r="S116" s="82"/>
      <c r="T116" s="82"/>
      <c r="U116" s="82"/>
      <c r="V116" s="82"/>
      <c r="W116" s="82"/>
      <c r="X116" s="82"/>
      <c r="Y116" s="82"/>
      <c r="Z116" s="82"/>
      <c r="AA116" s="82"/>
      <c r="AB116" s="82"/>
      <c r="AC116" s="82"/>
      <c r="AD116" s="82"/>
      <c r="AV116" s="479"/>
      <c r="AW116" s="482"/>
      <c r="AX116" s="476"/>
      <c r="AY116" s="115" t="s">
        <v>35</v>
      </c>
      <c r="AZ116" s="116"/>
      <c r="BA116" s="117" t="str">
        <f t="shared" ref="BA116:BQ116" si="129">IF($E$94="","",((F94-E94)/(0.5*(F94+E94))))</f>
        <v/>
      </c>
      <c r="BB116" s="117" t="str">
        <f t="shared" si="129"/>
        <v/>
      </c>
      <c r="BC116" s="117" t="str">
        <f t="shared" si="129"/>
        <v/>
      </c>
      <c r="BD116" s="117" t="str">
        <f t="shared" si="129"/>
        <v/>
      </c>
      <c r="BE116" s="117" t="str">
        <f t="shared" si="129"/>
        <v/>
      </c>
      <c r="BF116" s="117" t="str">
        <f t="shared" si="129"/>
        <v/>
      </c>
      <c r="BG116" s="117" t="str">
        <f t="shared" si="129"/>
        <v/>
      </c>
      <c r="BH116" s="117" t="str">
        <f t="shared" si="129"/>
        <v/>
      </c>
      <c r="BI116" s="117" t="str">
        <f t="shared" si="129"/>
        <v/>
      </c>
      <c r="BJ116" s="117" t="str">
        <f t="shared" si="129"/>
        <v/>
      </c>
      <c r="BK116" s="117" t="str">
        <f t="shared" si="129"/>
        <v/>
      </c>
      <c r="BL116" s="117" t="str">
        <f t="shared" si="129"/>
        <v/>
      </c>
      <c r="BM116" s="117" t="str">
        <f t="shared" si="129"/>
        <v/>
      </c>
      <c r="BN116" s="117" t="str">
        <f t="shared" si="129"/>
        <v/>
      </c>
      <c r="BO116" s="117" t="str">
        <f t="shared" si="129"/>
        <v/>
      </c>
      <c r="BP116" s="117" t="str">
        <f t="shared" si="129"/>
        <v/>
      </c>
      <c r="BQ116" s="117" t="str">
        <f t="shared" si="129"/>
        <v/>
      </c>
    </row>
    <row r="117" spans="9:71" s="187" customFormat="1" ht="30" customHeight="1" thickBot="1">
      <c r="I117" s="322"/>
      <c r="J117" s="322"/>
      <c r="K117" s="82"/>
      <c r="L117" s="82"/>
      <c r="M117" s="82"/>
      <c r="N117" s="82"/>
      <c r="O117" s="82"/>
      <c r="P117" s="82"/>
      <c r="Q117" s="82"/>
      <c r="R117" s="82"/>
      <c r="S117" s="82"/>
      <c r="T117" s="82"/>
      <c r="U117" s="82"/>
      <c r="V117" s="82"/>
      <c r="W117" s="82"/>
      <c r="X117" s="82"/>
      <c r="Y117" s="82"/>
      <c r="Z117" s="82"/>
      <c r="AA117" s="82"/>
      <c r="AB117" s="82"/>
      <c r="AC117" s="82"/>
      <c r="AD117" s="82"/>
      <c r="AV117" s="479"/>
      <c r="AW117" s="482"/>
      <c r="AX117" s="477"/>
      <c r="AY117" s="119" t="s">
        <v>36</v>
      </c>
      <c r="AZ117" s="247"/>
      <c r="BA117" s="120" t="str">
        <f t="shared" ref="BA117:BQ117" si="130">IF(BA$123="","",(ABS(BA$123-BA116)/BA$123)*100)</f>
        <v/>
      </c>
      <c r="BB117" s="120" t="str">
        <f t="shared" si="130"/>
        <v/>
      </c>
      <c r="BC117" s="120" t="str">
        <f t="shared" si="130"/>
        <v/>
      </c>
      <c r="BD117" s="120" t="str">
        <f t="shared" si="130"/>
        <v/>
      </c>
      <c r="BE117" s="120" t="str">
        <f t="shared" si="130"/>
        <v/>
      </c>
      <c r="BF117" s="120" t="str">
        <f t="shared" si="130"/>
        <v/>
      </c>
      <c r="BG117" s="120" t="str">
        <f t="shared" si="130"/>
        <v/>
      </c>
      <c r="BH117" s="120" t="str">
        <f t="shared" si="130"/>
        <v/>
      </c>
      <c r="BI117" s="120" t="str">
        <f t="shared" si="130"/>
        <v/>
      </c>
      <c r="BJ117" s="120" t="str">
        <f t="shared" si="130"/>
        <v/>
      </c>
      <c r="BK117" s="120" t="str">
        <f t="shared" si="130"/>
        <v/>
      </c>
      <c r="BL117" s="120" t="str">
        <f t="shared" si="130"/>
        <v/>
      </c>
      <c r="BM117" s="120" t="str">
        <f t="shared" si="130"/>
        <v/>
      </c>
      <c r="BN117" s="120" t="str">
        <f t="shared" si="130"/>
        <v/>
      </c>
      <c r="BO117" s="120" t="str">
        <f t="shared" si="130"/>
        <v/>
      </c>
      <c r="BP117" s="120" t="str">
        <f t="shared" si="130"/>
        <v/>
      </c>
      <c r="BQ117" s="120" t="str">
        <f t="shared" si="130"/>
        <v/>
      </c>
    </row>
    <row r="118" spans="9:71" s="187" customFormat="1" ht="30" customHeight="1">
      <c r="I118" s="322"/>
      <c r="J118" s="322"/>
      <c r="K118" s="82"/>
      <c r="L118" s="82"/>
      <c r="M118" s="82"/>
      <c r="N118" s="82"/>
      <c r="O118" s="82"/>
      <c r="P118" s="82"/>
      <c r="Q118" s="82"/>
      <c r="R118" s="82"/>
      <c r="S118" s="82"/>
      <c r="T118" s="82"/>
      <c r="U118" s="82"/>
      <c r="V118" s="82"/>
      <c r="W118" s="82"/>
      <c r="X118" s="82"/>
      <c r="Y118" s="82"/>
      <c r="Z118" s="82"/>
      <c r="AA118" s="82"/>
      <c r="AB118" s="82"/>
      <c r="AC118" s="82"/>
      <c r="AD118" s="82"/>
      <c r="AV118" s="479"/>
      <c r="AW118" s="483"/>
      <c r="AX118" s="475" t="s">
        <v>28</v>
      </c>
      <c r="AY118" s="122" t="s">
        <v>88</v>
      </c>
      <c r="AZ118" s="111" t="str">
        <f t="shared" ref="AZ118:BQ118" si="131">IF($E$96="","",(71.498068+94.593053*LOG(E96,10)+41.912053*POWER(LOG(E96,10),2)+9.8247004*POWER(LOG(E96,10),3)+0.28175407*POWER(LOG(E96,10),4)-1.1878455*POWER(LOG(E96,10),5)-0.18014349*POWER(LOG(E96,10),6)+0.14710899*POWER(LOG(E96,10),7)-0.017046845*POWER(LOG(E96,10),8)))</f>
        <v/>
      </c>
      <c r="BA118" s="111" t="str">
        <f t="shared" si="131"/>
        <v/>
      </c>
      <c r="BB118" s="111" t="str">
        <f t="shared" si="131"/>
        <v/>
      </c>
      <c r="BC118" s="111" t="str">
        <f t="shared" si="131"/>
        <v/>
      </c>
      <c r="BD118" s="111" t="str">
        <f t="shared" si="131"/>
        <v/>
      </c>
      <c r="BE118" s="111" t="str">
        <f t="shared" si="131"/>
        <v/>
      </c>
      <c r="BF118" s="111" t="str">
        <f t="shared" si="131"/>
        <v/>
      </c>
      <c r="BG118" s="111" t="str">
        <f t="shared" si="131"/>
        <v/>
      </c>
      <c r="BH118" s="111" t="str">
        <f t="shared" si="131"/>
        <v/>
      </c>
      <c r="BI118" s="111" t="str">
        <f t="shared" si="131"/>
        <v/>
      </c>
      <c r="BJ118" s="111" t="str">
        <f t="shared" si="131"/>
        <v/>
      </c>
      <c r="BK118" s="111" t="str">
        <f t="shared" si="131"/>
        <v/>
      </c>
      <c r="BL118" s="111" t="str">
        <f t="shared" si="131"/>
        <v/>
      </c>
      <c r="BM118" s="111" t="str">
        <f t="shared" si="131"/>
        <v/>
      </c>
      <c r="BN118" s="111" t="str">
        <f t="shared" si="131"/>
        <v/>
      </c>
      <c r="BO118" s="111" t="str">
        <f t="shared" si="131"/>
        <v/>
      </c>
      <c r="BP118" s="111" t="str">
        <f t="shared" si="131"/>
        <v/>
      </c>
      <c r="BQ118" s="111" t="str">
        <f t="shared" si="131"/>
        <v/>
      </c>
    </row>
    <row r="119" spans="9:71" s="187" customFormat="1" ht="30" customHeight="1">
      <c r="I119" s="322"/>
      <c r="J119" s="322"/>
      <c r="K119" s="82"/>
      <c r="L119" s="82"/>
      <c r="M119" s="82"/>
      <c r="N119" s="82"/>
      <c r="O119" s="82"/>
      <c r="P119" s="82"/>
      <c r="Q119" s="82"/>
      <c r="R119" s="82"/>
      <c r="S119" s="82"/>
      <c r="T119" s="82"/>
      <c r="U119" s="82"/>
      <c r="V119" s="82"/>
      <c r="W119" s="82"/>
      <c r="X119" s="82"/>
      <c r="Y119" s="82"/>
      <c r="Z119" s="82"/>
      <c r="AA119" s="82"/>
      <c r="AB119" s="82"/>
      <c r="AC119" s="82"/>
      <c r="AD119" s="82"/>
      <c r="AV119" s="479"/>
      <c r="AW119" s="483"/>
      <c r="AX119" s="476"/>
      <c r="AY119" s="126" t="s">
        <v>35</v>
      </c>
      <c r="AZ119" s="248"/>
      <c r="BA119" s="117" t="str">
        <f t="shared" ref="BA119:BQ119" si="132">IF($E$96="","",((F96-E96)/(0.5*(F96+E96))))</f>
        <v/>
      </c>
      <c r="BB119" s="117" t="str">
        <f t="shared" si="132"/>
        <v/>
      </c>
      <c r="BC119" s="117" t="str">
        <f t="shared" si="132"/>
        <v/>
      </c>
      <c r="BD119" s="117" t="str">
        <f t="shared" si="132"/>
        <v/>
      </c>
      <c r="BE119" s="117" t="str">
        <f t="shared" si="132"/>
        <v/>
      </c>
      <c r="BF119" s="117" t="str">
        <f t="shared" si="132"/>
        <v/>
      </c>
      <c r="BG119" s="117" t="str">
        <f t="shared" si="132"/>
        <v/>
      </c>
      <c r="BH119" s="117" t="str">
        <f t="shared" si="132"/>
        <v/>
      </c>
      <c r="BI119" s="117" t="str">
        <f t="shared" si="132"/>
        <v/>
      </c>
      <c r="BJ119" s="117" t="str">
        <f t="shared" si="132"/>
        <v/>
      </c>
      <c r="BK119" s="117" t="str">
        <f t="shared" si="132"/>
        <v/>
      </c>
      <c r="BL119" s="117" t="str">
        <f t="shared" si="132"/>
        <v/>
      </c>
      <c r="BM119" s="117" t="str">
        <f t="shared" si="132"/>
        <v/>
      </c>
      <c r="BN119" s="117" t="str">
        <f t="shared" si="132"/>
        <v/>
      </c>
      <c r="BO119" s="117" t="str">
        <f t="shared" si="132"/>
        <v/>
      </c>
      <c r="BP119" s="117" t="str">
        <f t="shared" si="132"/>
        <v/>
      </c>
      <c r="BQ119" s="117" t="str">
        <f t="shared" si="132"/>
        <v/>
      </c>
    </row>
    <row r="120" spans="9:71" s="187" customFormat="1" ht="30" customHeight="1" thickBot="1">
      <c r="I120" s="322"/>
      <c r="J120" s="322"/>
      <c r="K120" s="82"/>
      <c r="L120" s="82"/>
      <c r="M120" s="82"/>
      <c r="N120" s="82"/>
      <c r="O120" s="82"/>
      <c r="P120" s="82"/>
      <c r="Q120" s="82"/>
      <c r="R120" s="82"/>
      <c r="S120" s="82"/>
      <c r="T120" s="82"/>
      <c r="U120" s="82"/>
      <c r="V120" s="82"/>
      <c r="W120" s="82"/>
      <c r="X120" s="82"/>
      <c r="Y120" s="82"/>
      <c r="Z120" s="82"/>
      <c r="AA120" s="82"/>
      <c r="AB120" s="82"/>
      <c r="AC120" s="82"/>
      <c r="AD120" s="82"/>
      <c r="AV120" s="479"/>
      <c r="AW120" s="484"/>
      <c r="AX120" s="477"/>
      <c r="AY120" s="127" t="s">
        <v>36</v>
      </c>
      <c r="AZ120" s="247"/>
      <c r="BA120" s="120" t="str">
        <f t="shared" ref="BA120:BQ120" si="133">IF(BA$123="","",(ABS(BA$123-BA119)/BA$123)*100)</f>
        <v/>
      </c>
      <c r="BB120" s="120" t="str">
        <f t="shared" si="133"/>
        <v/>
      </c>
      <c r="BC120" s="120" t="str">
        <f t="shared" si="133"/>
        <v/>
      </c>
      <c r="BD120" s="120" t="str">
        <f t="shared" si="133"/>
        <v/>
      </c>
      <c r="BE120" s="120" t="str">
        <f t="shared" si="133"/>
        <v/>
      </c>
      <c r="BF120" s="120" t="str">
        <f t="shared" si="133"/>
        <v/>
      </c>
      <c r="BG120" s="120" t="str">
        <f t="shared" si="133"/>
        <v/>
      </c>
      <c r="BH120" s="120" t="str">
        <f t="shared" si="133"/>
        <v/>
      </c>
      <c r="BI120" s="120" t="str">
        <f t="shared" si="133"/>
        <v/>
      </c>
      <c r="BJ120" s="120" t="str">
        <f t="shared" si="133"/>
        <v/>
      </c>
      <c r="BK120" s="120" t="str">
        <f t="shared" si="133"/>
        <v/>
      </c>
      <c r="BL120" s="120" t="str">
        <f t="shared" si="133"/>
        <v/>
      </c>
      <c r="BM120" s="120" t="str">
        <f t="shared" si="133"/>
        <v/>
      </c>
      <c r="BN120" s="120" t="str">
        <f t="shared" si="133"/>
        <v/>
      </c>
      <c r="BO120" s="120" t="str">
        <f t="shared" si="133"/>
        <v/>
      </c>
      <c r="BP120" s="120" t="str">
        <f t="shared" si="133"/>
        <v/>
      </c>
      <c r="BQ120" s="120" t="str">
        <f t="shared" si="133"/>
        <v/>
      </c>
    </row>
    <row r="121" spans="9:71" s="187" customFormat="1" ht="30" customHeight="1">
      <c r="I121" s="322"/>
      <c r="J121" s="322"/>
      <c r="K121" s="82"/>
      <c r="L121" s="82"/>
      <c r="M121" s="82"/>
      <c r="N121" s="82"/>
      <c r="O121" s="82"/>
      <c r="P121" s="82"/>
      <c r="Q121" s="82"/>
      <c r="R121" s="82"/>
      <c r="S121" s="82"/>
      <c r="T121" s="82"/>
      <c r="U121" s="82"/>
      <c r="V121" s="82"/>
      <c r="W121" s="82"/>
      <c r="X121" s="82"/>
      <c r="Y121" s="82"/>
      <c r="Z121" s="82"/>
      <c r="AA121" s="82"/>
      <c r="AB121" s="82"/>
      <c r="AC121" s="82"/>
      <c r="AD121" s="82"/>
      <c r="AV121" s="479"/>
      <c r="AW121" s="485" t="s">
        <v>49</v>
      </c>
      <c r="AX121" s="249" t="s">
        <v>86</v>
      </c>
      <c r="AY121" s="110" t="s">
        <v>34</v>
      </c>
      <c r="AZ121" s="134" t="str">
        <f>IF($E$94="","",(E94+E96)/2)</f>
        <v/>
      </c>
      <c r="BA121" s="124" t="str">
        <f t="shared" ref="BA121:BP121" si="134">IF($V$94="","",(10^((-1.3011877+(0.080242636*LN(BA122))+(0.13646699*(LN(BA122))^2)+(-0.025468404*(LN(BA122))^3)+(0.0013635334*(LN(BA122))^4))/(1+(-0.025840191*LN(BA122))+(-0.10320229*(LN(BA122))^2)+(0.02874562*(LN(BA122))^3)+(-0.0031978977*(LN(BA122))^4)+(0.00012992634*(LN(BA122))^5)))))</f>
        <v/>
      </c>
      <c r="BB121" s="124" t="str">
        <f t="shared" si="134"/>
        <v/>
      </c>
      <c r="BC121" s="124" t="str">
        <f t="shared" si="134"/>
        <v/>
      </c>
      <c r="BD121" s="124" t="str">
        <f t="shared" si="134"/>
        <v/>
      </c>
      <c r="BE121" s="124" t="str">
        <f t="shared" si="134"/>
        <v/>
      </c>
      <c r="BF121" s="124" t="str">
        <f t="shared" si="134"/>
        <v/>
      </c>
      <c r="BG121" s="124" t="str">
        <f t="shared" si="134"/>
        <v/>
      </c>
      <c r="BH121" s="124" t="str">
        <f t="shared" si="134"/>
        <v/>
      </c>
      <c r="BI121" s="124" t="str">
        <f t="shared" si="134"/>
        <v/>
      </c>
      <c r="BJ121" s="124" t="str">
        <f t="shared" si="134"/>
        <v/>
      </c>
      <c r="BK121" s="124" t="str">
        <f t="shared" si="134"/>
        <v/>
      </c>
      <c r="BL121" s="124" t="str">
        <f t="shared" si="134"/>
        <v/>
      </c>
      <c r="BM121" s="124" t="str">
        <f t="shared" si="134"/>
        <v/>
      </c>
      <c r="BN121" s="124" t="str">
        <f t="shared" si="134"/>
        <v/>
      </c>
      <c r="BO121" s="124" t="str">
        <f t="shared" si="134"/>
        <v/>
      </c>
      <c r="BP121" s="124" t="str">
        <f t="shared" si="134"/>
        <v/>
      </c>
      <c r="BQ121" s="250" t="str">
        <f>IF($E$94="","",(V94+V96)/2)</f>
        <v/>
      </c>
      <c r="BR121" s="251" t="s">
        <v>89</v>
      </c>
      <c r="BS121" s="129" t="str">
        <f>IF($V$94="","",(BQ122-AZ122)/$V$61)</f>
        <v/>
      </c>
    </row>
    <row r="122" spans="9:71" s="187" customFormat="1" ht="30" customHeight="1" thickBot="1">
      <c r="I122" s="322"/>
      <c r="J122" s="322"/>
      <c r="K122" s="82"/>
      <c r="L122" s="82"/>
      <c r="M122" s="82"/>
      <c r="N122" s="82"/>
      <c r="O122" s="82"/>
      <c r="P122" s="82"/>
      <c r="Q122" s="82"/>
      <c r="R122" s="82"/>
      <c r="S122" s="82"/>
      <c r="T122" s="82"/>
      <c r="U122" s="82"/>
      <c r="V122" s="82"/>
      <c r="W122" s="82"/>
      <c r="X122" s="82"/>
      <c r="Y122" s="82"/>
      <c r="Z122" s="82"/>
      <c r="AA122" s="82"/>
      <c r="AB122" s="82"/>
      <c r="AC122" s="82"/>
      <c r="AD122" s="82"/>
      <c r="AV122" s="479"/>
      <c r="AW122" s="486"/>
      <c r="AX122" s="252" t="s">
        <v>87</v>
      </c>
      <c r="AY122" s="130" t="s">
        <v>88</v>
      </c>
      <c r="AZ122" s="116" t="str">
        <f>IF(E94="","",(71.498068+94.593053*LOG(AZ121,10)+41.912053*POWER(LOG(AZ121,10),2)+9.8247004*POWER(LOG(AZ121,10),3)+0.28175407*POWER(LOG(AZ121,10),4)-1.1878455*POWER(LOG(AZ121,10),5)-0.18014349*POWER(LOG(AZ121,10),6)+0.14710899*POWER(LOG(AZ121,10),7)-0.017046845*POWER(LOG(AZ121,10),8)))</f>
        <v/>
      </c>
      <c r="BA122" s="117" t="str">
        <f t="shared" ref="BA122:BP122" si="135">IF($V$94="","",$BS$121*F61+$BS$122)</f>
        <v/>
      </c>
      <c r="BB122" s="117" t="str">
        <f t="shared" si="135"/>
        <v/>
      </c>
      <c r="BC122" s="117" t="str">
        <f t="shared" si="135"/>
        <v/>
      </c>
      <c r="BD122" s="117" t="str">
        <f t="shared" si="135"/>
        <v/>
      </c>
      <c r="BE122" s="117" t="str">
        <f t="shared" si="135"/>
        <v/>
      </c>
      <c r="BF122" s="117" t="str">
        <f t="shared" si="135"/>
        <v/>
      </c>
      <c r="BG122" s="117" t="str">
        <f t="shared" si="135"/>
        <v/>
      </c>
      <c r="BH122" s="117" t="str">
        <f t="shared" si="135"/>
        <v/>
      </c>
      <c r="BI122" s="117" t="str">
        <f t="shared" si="135"/>
        <v/>
      </c>
      <c r="BJ122" s="117" t="str">
        <f t="shared" si="135"/>
        <v/>
      </c>
      <c r="BK122" s="117" t="str">
        <f t="shared" si="135"/>
        <v/>
      </c>
      <c r="BL122" s="117" t="str">
        <f t="shared" si="135"/>
        <v/>
      </c>
      <c r="BM122" s="117" t="str">
        <f t="shared" si="135"/>
        <v/>
      </c>
      <c r="BN122" s="117" t="str">
        <f t="shared" si="135"/>
        <v/>
      </c>
      <c r="BO122" s="117" t="str">
        <f t="shared" si="135"/>
        <v/>
      </c>
      <c r="BP122" s="117" t="str">
        <f t="shared" si="135"/>
        <v/>
      </c>
      <c r="BQ122" s="118" t="str">
        <f>IF(V94="","",(71.498068+94.593053*LOG(BQ121,10)+41.912053*POWER(LOG(BQ121,10),2)+9.8247004*POWER(LOG(BQ121,10),3)+0.28175407*POWER(LOG(BQ121,10),4)-1.1878455*POWER(LOG(BQ121,10),5)-0.18014349*POWER(LOG(BQ121,10),6)+0.14710899*POWER(LOG(BQ121,10),7)-0.017046845*POWER(LOG(BQ121,10),8)))</f>
        <v/>
      </c>
      <c r="BR122" s="253" t="s">
        <v>90</v>
      </c>
      <c r="BS122" s="131" t="str">
        <f>IF(AZ122="","",AZ122)</f>
        <v/>
      </c>
    </row>
    <row r="123" spans="9:71" s="187" customFormat="1" ht="30" customHeight="1">
      <c r="I123" s="322"/>
      <c r="J123" s="322"/>
      <c r="K123" s="82"/>
      <c r="L123" s="82"/>
      <c r="M123" s="82"/>
      <c r="N123" s="82"/>
      <c r="O123" s="82"/>
      <c r="P123" s="82"/>
      <c r="Q123" s="82"/>
      <c r="R123" s="82"/>
      <c r="S123" s="82"/>
      <c r="T123" s="82"/>
      <c r="U123" s="82"/>
      <c r="V123" s="82"/>
      <c r="W123" s="82"/>
      <c r="X123" s="82"/>
      <c r="Y123" s="82"/>
      <c r="Z123" s="82"/>
      <c r="AA123" s="82"/>
      <c r="AB123" s="82"/>
      <c r="AC123" s="82"/>
      <c r="AD123" s="82"/>
      <c r="AV123" s="479"/>
      <c r="AW123" s="486"/>
      <c r="AX123" s="132" t="s">
        <v>35</v>
      </c>
      <c r="AY123" s="126" t="s">
        <v>35</v>
      </c>
      <c r="AZ123" s="248"/>
      <c r="BA123" s="117" t="str">
        <f t="shared" ref="BA123:BQ123" si="136">IF($V$94="","",((BA121-AZ121)/(0.5*(BA121+AZ121))))</f>
        <v/>
      </c>
      <c r="BB123" s="117" t="str">
        <f t="shared" si="136"/>
        <v/>
      </c>
      <c r="BC123" s="117" t="str">
        <f t="shared" si="136"/>
        <v/>
      </c>
      <c r="BD123" s="117" t="str">
        <f t="shared" si="136"/>
        <v/>
      </c>
      <c r="BE123" s="117" t="str">
        <f t="shared" si="136"/>
        <v/>
      </c>
      <c r="BF123" s="117" t="str">
        <f t="shared" si="136"/>
        <v/>
      </c>
      <c r="BG123" s="117" t="str">
        <f t="shared" si="136"/>
        <v/>
      </c>
      <c r="BH123" s="117" t="str">
        <f t="shared" si="136"/>
        <v/>
      </c>
      <c r="BI123" s="117" t="str">
        <f t="shared" si="136"/>
        <v/>
      </c>
      <c r="BJ123" s="117" t="str">
        <f t="shared" si="136"/>
        <v/>
      </c>
      <c r="BK123" s="117" t="str">
        <f t="shared" si="136"/>
        <v/>
      </c>
      <c r="BL123" s="117" t="str">
        <f t="shared" si="136"/>
        <v/>
      </c>
      <c r="BM123" s="117" t="str">
        <f t="shared" si="136"/>
        <v/>
      </c>
      <c r="BN123" s="117" t="str">
        <f t="shared" si="136"/>
        <v/>
      </c>
      <c r="BO123" s="117" t="str">
        <f t="shared" si="136"/>
        <v/>
      </c>
      <c r="BP123" s="117" t="str">
        <f t="shared" si="136"/>
        <v/>
      </c>
      <c r="BQ123" s="117" t="str">
        <f t="shared" si="136"/>
        <v/>
      </c>
    </row>
    <row r="124" spans="9:71" s="187" customFormat="1" ht="30" customHeight="1">
      <c r="I124" s="322"/>
      <c r="J124" s="322"/>
      <c r="K124" s="82"/>
      <c r="L124" s="82"/>
      <c r="M124" s="82"/>
      <c r="N124" s="82"/>
      <c r="O124" s="82"/>
      <c r="P124" s="82"/>
      <c r="Q124" s="82"/>
      <c r="R124" s="82"/>
      <c r="S124" s="82"/>
      <c r="T124" s="82"/>
      <c r="U124" s="82"/>
      <c r="V124" s="82"/>
      <c r="W124" s="82"/>
      <c r="X124" s="82"/>
      <c r="Y124" s="82"/>
      <c r="Z124" s="82"/>
      <c r="AA124" s="82"/>
      <c r="AB124" s="82"/>
      <c r="AC124" s="82"/>
      <c r="AD124" s="82"/>
      <c r="AV124" s="479"/>
      <c r="AW124" s="486"/>
      <c r="AX124" s="132" t="s">
        <v>83</v>
      </c>
      <c r="AY124" s="133">
        <f>IF($AY$16="","",$AY$16)</f>
        <v>0.1</v>
      </c>
      <c r="AZ124" s="248"/>
      <c r="BA124" s="117" t="str">
        <f t="shared" ref="BA124:BQ124" si="137">IF($V$94="","",BA$123*(1+$AY$124))</f>
        <v/>
      </c>
      <c r="BB124" s="117" t="str">
        <f t="shared" si="137"/>
        <v/>
      </c>
      <c r="BC124" s="117" t="str">
        <f t="shared" si="137"/>
        <v/>
      </c>
      <c r="BD124" s="117" t="str">
        <f t="shared" si="137"/>
        <v/>
      </c>
      <c r="BE124" s="117" t="str">
        <f t="shared" si="137"/>
        <v/>
      </c>
      <c r="BF124" s="117" t="str">
        <f t="shared" si="137"/>
        <v/>
      </c>
      <c r="BG124" s="117" t="str">
        <f t="shared" si="137"/>
        <v/>
      </c>
      <c r="BH124" s="117" t="str">
        <f t="shared" si="137"/>
        <v/>
      </c>
      <c r="BI124" s="117" t="str">
        <f t="shared" si="137"/>
        <v/>
      </c>
      <c r="BJ124" s="117" t="str">
        <f t="shared" si="137"/>
        <v/>
      </c>
      <c r="BK124" s="117" t="str">
        <f t="shared" si="137"/>
        <v/>
      </c>
      <c r="BL124" s="117" t="str">
        <f t="shared" si="137"/>
        <v/>
      </c>
      <c r="BM124" s="117" t="str">
        <f t="shared" si="137"/>
        <v/>
      </c>
      <c r="BN124" s="117" t="str">
        <f t="shared" si="137"/>
        <v/>
      </c>
      <c r="BO124" s="117" t="str">
        <f t="shared" si="137"/>
        <v/>
      </c>
      <c r="BP124" s="117" t="str">
        <f t="shared" si="137"/>
        <v/>
      </c>
      <c r="BQ124" s="117" t="str">
        <f t="shared" si="137"/>
        <v/>
      </c>
    </row>
    <row r="125" spans="9:71" s="187" customFormat="1" ht="30" customHeight="1" thickBot="1">
      <c r="I125" s="322"/>
      <c r="J125" s="322"/>
      <c r="K125" s="82"/>
      <c r="L125" s="82"/>
      <c r="M125" s="82"/>
      <c r="N125" s="82"/>
      <c r="O125" s="82"/>
      <c r="P125" s="82"/>
      <c r="Q125" s="82"/>
      <c r="R125" s="82"/>
      <c r="S125" s="82"/>
      <c r="T125" s="82"/>
      <c r="U125" s="82"/>
      <c r="V125" s="82"/>
      <c r="W125" s="82"/>
      <c r="X125" s="82"/>
      <c r="Y125" s="82"/>
      <c r="Z125" s="82"/>
      <c r="AA125" s="82"/>
      <c r="AB125" s="82"/>
      <c r="AC125" s="82"/>
      <c r="AD125" s="82"/>
      <c r="AV125" s="480"/>
      <c r="AW125" s="487"/>
      <c r="AX125" s="132" t="s">
        <v>84</v>
      </c>
      <c r="AY125" s="133">
        <f>IF($AY$16="","",-$AY$16)</f>
        <v>-0.1</v>
      </c>
      <c r="AZ125" s="247"/>
      <c r="BA125" s="120" t="str">
        <f t="shared" ref="BA125:BQ125" si="138">IF($V$94="","",BA$123*(1-$AY$124))</f>
        <v/>
      </c>
      <c r="BB125" s="120" t="str">
        <f t="shared" si="138"/>
        <v/>
      </c>
      <c r="BC125" s="120" t="str">
        <f t="shared" si="138"/>
        <v/>
      </c>
      <c r="BD125" s="120" t="str">
        <f t="shared" si="138"/>
        <v/>
      </c>
      <c r="BE125" s="120" t="str">
        <f t="shared" si="138"/>
        <v/>
      </c>
      <c r="BF125" s="120" t="str">
        <f t="shared" si="138"/>
        <v/>
      </c>
      <c r="BG125" s="120" t="str">
        <f t="shared" si="138"/>
        <v/>
      </c>
      <c r="BH125" s="120" t="str">
        <f t="shared" si="138"/>
        <v/>
      </c>
      <c r="BI125" s="120" t="str">
        <f t="shared" si="138"/>
        <v/>
      </c>
      <c r="BJ125" s="120" t="str">
        <f t="shared" si="138"/>
        <v/>
      </c>
      <c r="BK125" s="120" t="str">
        <f t="shared" si="138"/>
        <v/>
      </c>
      <c r="BL125" s="120" t="str">
        <f t="shared" si="138"/>
        <v/>
      </c>
      <c r="BM125" s="120" t="str">
        <f t="shared" si="138"/>
        <v/>
      </c>
      <c r="BN125" s="120" t="str">
        <f t="shared" si="138"/>
        <v/>
      </c>
      <c r="BO125" s="120" t="str">
        <f t="shared" si="138"/>
        <v/>
      </c>
      <c r="BP125" s="120" t="str">
        <f t="shared" si="138"/>
        <v/>
      </c>
      <c r="BQ125" s="120" t="str">
        <f t="shared" si="138"/>
        <v/>
      </c>
    </row>
    <row r="126" spans="9:71" s="187" customFormat="1" ht="30" customHeight="1" thickBot="1">
      <c r="I126" s="322"/>
      <c r="J126" s="322"/>
      <c r="K126" s="82"/>
      <c r="L126" s="82"/>
      <c r="M126" s="82"/>
      <c r="N126" s="82"/>
      <c r="O126" s="82"/>
      <c r="P126" s="82"/>
      <c r="Q126" s="82"/>
      <c r="R126" s="82"/>
      <c r="S126" s="82"/>
      <c r="T126" s="82"/>
      <c r="U126" s="82"/>
      <c r="V126" s="82"/>
      <c r="W126" s="82"/>
      <c r="X126" s="82"/>
      <c r="Y126" s="82"/>
      <c r="Z126" s="82"/>
      <c r="AA126" s="82"/>
      <c r="AB126" s="82"/>
      <c r="AC126" s="82"/>
      <c r="AD126" s="82"/>
    </row>
    <row r="127" spans="9:71" s="187" customFormat="1" ht="30" customHeight="1">
      <c r="I127" s="322"/>
      <c r="J127" s="322"/>
      <c r="K127" s="82"/>
      <c r="L127" s="82"/>
      <c r="M127" s="82"/>
      <c r="N127" s="82"/>
      <c r="O127" s="82"/>
      <c r="P127" s="82"/>
      <c r="Q127" s="82"/>
      <c r="R127" s="82"/>
      <c r="S127" s="82"/>
      <c r="T127" s="82"/>
      <c r="U127" s="82"/>
      <c r="V127" s="82"/>
      <c r="W127" s="82"/>
      <c r="X127" s="82"/>
      <c r="Y127" s="82"/>
      <c r="Z127" s="82"/>
      <c r="AA127" s="82"/>
      <c r="AB127" s="82"/>
      <c r="AC127" s="82"/>
      <c r="AD127" s="82"/>
      <c r="AV127" s="478" t="str">
        <f>IF(B29="","",B29)</f>
        <v/>
      </c>
      <c r="AW127" s="481" t="s">
        <v>85</v>
      </c>
      <c r="AX127" s="475" t="s">
        <v>27</v>
      </c>
      <c r="AY127" s="110" t="s">
        <v>88</v>
      </c>
      <c r="AZ127" s="111" t="str">
        <f>IF($E$98="","",(71.498068+94.593053*LOG(AZ133,10)+41.912053*POWER(LOG(AZ133,10),2)+9.8247004*POWER(LOG(AZ133,10),3)+0.28175407*POWER(LOG(AZ133,10),4)-1.1878455*POWER(LOG(AZ133,10),5)-0.18014349*POWER(LOG(AZ133,10),6)+0.14710899*POWER(LOG(AZ133,10),7)-0.017046845*POWER(LOG(AZ133,10),8)))</f>
        <v/>
      </c>
      <c r="BA127" s="112" t="str">
        <f t="shared" ref="BA127:BQ127" si="139">IF($E$98="","",(71.498068+94.593053*LOG(F98,10)+41.912053*POWER(LOG(F98,10),2)+9.8247004*POWER(LOG(F98,10),3)+0.28175407*POWER(LOG(F98,10),4)-1.1878455*POWER(LOG(F98,10),5)-0.18014349*POWER(LOG(F98,10),6)+0.14710899*POWER(LOG(F98,10),7)-0.017046845*POWER(LOG(F98,10),8)))</f>
        <v/>
      </c>
      <c r="BB127" s="112" t="str">
        <f t="shared" si="139"/>
        <v/>
      </c>
      <c r="BC127" s="112" t="str">
        <f t="shared" si="139"/>
        <v/>
      </c>
      <c r="BD127" s="112" t="str">
        <f t="shared" si="139"/>
        <v/>
      </c>
      <c r="BE127" s="112" t="str">
        <f t="shared" si="139"/>
        <v/>
      </c>
      <c r="BF127" s="112" t="str">
        <f t="shared" si="139"/>
        <v/>
      </c>
      <c r="BG127" s="112" t="str">
        <f t="shared" si="139"/>
        <v/>
      </c>
      <c r="BH127" s="112" t="str">
        <f t="shared" si="139"/>
        <v/>
      </c>
      <c r="BI127" s="112" t="str">
        <f t="shared" si="139"/>
        <v/>
      </c>
      <c r="BJ127" s="112" t="str">
        <f t="shared" si="139"/>
        <v/>
      </c>
      <c r="BK127" s="112" t="str">
        <f t="shared" si="139"/>
        <v/>
      </c>
      <c r="BL127" s="112" t="str">
        <f t="shared" si="139"/>
        <v/>
      </c>
      <c r="BM127" s="112" t="str">
        <f t="shared" si="139"/>
        <v/>
      </c>
      <c r="BN127" s="112" t="str">
        <f t="shared" si="139"/>
        <v/>
      </c>
      <c r="BO127" s="112" t="str">
        <f t="shared" si="139"/>
        <v/>
      </c>
      <c r="BP127" s="112" t="str">
        <f t="shared" si="139"/>
        <v/>
      </c>
      <c r="BQ127" s="112" t="str">
        <f t="shared" si="139"/>
        <v/>
      </c>
    </row>
    <row r="128" spans="9:71" s="187" customFormat="1" ht="30" customHeight="1">
      <c r="I128" s="322"/>
      <c r="J128" s="322"/>
      <c r="K128" s="82"/>
      <c r="L128" s="82"/>
      <c r="M128" s="82"/>
      <c r="N128" s="82"/>
      <c r="O128" s="82"/>
      <c r="P128" s="82"/>
      <c r="Q128" s="82"/>
      <c r="R128" s="82"/>
      <c r="S128" s="82"/>
      <c r="T128" s="82"/>
      <c r="U128" s="82"/>
      <c r="V128" s="82"/>
      <c r="W128" s="82"/>
      <c r="X128" s="82"/>
      <c r="Y128" s="82"/>
      <c r="Z128" s="82"/>
      <c r="AA128" s="82"/>
      <c r="AB128" s="82"/>
      <c r="AC128" s="82"/>
      <c r="AD128" s="82"/>
      <c r="AV128" s="479"/>
      <c r="AW128" s="482"/>
      <c r="AX128" s="476"/>
      <c r="AY128" s="115" t="s">
        <v>35</v>
      </c>
      <c r="AZ128" s="116"/>
      <c r="BA128" s="117" t="str">
        <f t="shared" ref="BA128:BQ128" si="140">IF($E$98="","",((F98-E98)/(0.5*(F98+E98))))</f>
        <v/>
      </c>
      <c r="BB128" s="117" t="str">
        <f t="shared" si="140"/>
        <v/>
      </c>
      <c r="BC128" s="117" t="str">
        <f t="shared" si="140"/>
        <v/>
      </c>
      <c r="BD128" s="117" t="str">
        <f t="shared" si="140"/>
        <v/>
      </c>
      <c r="BE128" s="117" t="str">
        <f t="shared" si="140"/>
        <v/>
      </c>
      <c r="BF128" s="117" t="str">
        <f t="shared" si="140"/>
        <v/>
      </c>
      <c r="BG128" s="117" t="str">
        <f t="shared" si="140"/>
        <v/>
      </c>
      <c r="BH128" s="117" t="str">
        <f t="shared" si="140"/>
        <v/>
      </c>
      <c r="BI128" s="117" t="str">
        <f t="shared" si="140"/>
        <v/>
      </c>
      <c r="BJ128" s="117" t="str">
        <f t="shared" si="140"/>
        <v/>
      </c>
      <c r="BK128" s="117" t="str">
        <f t="shared" si="140"/>
        <v/>
      </c>
      <c r="BL128" s="117" t="str">
        <f t="shared" si="140"/>
        <v/>
      </c>
      <c r="BM128" s="117" t="str">
        <f t="shared" si="140"/>
        <v/>
      </c>
      <c r="BN128" s="117" t="str">
        <f t="shared" si="140"/>
        <v/>
      </c>
      <c r="BO128" s="117" t="str">
        <f t="shared" si="140"/>
        <v/>
      </c>
      <c r="BP128" s="117" t="str">
        <f t="shared" si="140"/>
        <v/>
      </c>
      <c r="BQ128" s="117" t="str">
        <f t="shared" si="140"/>
        <v/>
      </c>
    </row>
    <row r="129" spans="9:71" s="187" customFormat="1" ht="30" customHeight="1" thickBot="1">
      <c r="I129" s="322"/>
      <c r="J129" s="322"/>
      <c r="K129" s="82"/>
      <c r="L129" s="82"/>
      <c r="M129" s="82"/>
      <c r="N129" s="82"/>
      <c r="O129" s="82"/>
      <c r="P129" s="82"/>
      <c r="Q129" s="82"/>
      <c r="R129" s="82"/>
      <c r="S129" s="82"/>
      <c r="T129" s="82"/>
      <c r="U129" s="82"/>
      <c r="V129" s="82"/>
      <c r="W129" s="82"/>
      <c r="X129" s="82"/>
      <c r="Y129" s="82"/>
      <c r="Z129" s="82"/>
      <c r="AA129" s="82"/>
      <c r="AB129" s="82"/>
      <c r="AC129" s="82"/>
      <c r="AD129" s="82"/>
      <c r="AV129" s="479"/>
      <c r="AW129" s="482"/>
      <c r="AX129" s="477"/>
      <c r="AY129" s="119" t="s">
        <v>36</v>
      </c>
      <c r="AZ129" s="247"/>
      <c r="BA129" s="120" t="str">
        <f t="shared" ref="BA129:BQ129" si="141">IF(BA$135="","",(ABS(BA$135-BA128)/BA$135)*100)</f>
        <v/>
      </c>
      <c r="BB129" s="120" t="str">
        <f t="shared" si="141"/>
        <v/>
      </c>
      <c r="BC129" s="120" t="str">
        <f t="shared" si="141"/>
        <v/>
      </c>
      <c r="BD129" s="120" t="str">
        <f t="shared" si="141"/>
        <v/>
      </c>
      <c r="BE129" s="120" t="str">
        <f t="shared" si="141"/>
        <v/>
      </c>
      <c r="BF129" s="120" t="str">
        <f t="shared" si="141"/>
        <v/>
      </c>
      <c r="BG129" s="120" t="str">
        <f t="shared" si="141"/>
        <v/>
      </c>
      <c r="BH129" s="120" t="str">
        <f t="shared" si="141"/>
        <v/>
      </c>
      <c r="BI129" s="120" t="str">
        <f t="shared" si="141"/>
        <v/>
      </c>
      <c r="BJ129" s="120" t="str">
        <f t="shared" si="141"/>
        <v/>
      </c>
      <c r="BK129" s="120" t="str">
        <f t="shared" si="141"/>
        <v/>
      </c>
      <c r="BL129" s="120" t="str">
        <f t="shared" si="141"/>
        <v/>
      </c>
      <c r="BM129" s="120" t="str">
        <f t="shared" si="141"/>
        <v/>
      </c>
      <c r="BN129" s="120" t="str">
        <f t="shared" si="141"/>
        <v/>
      </c>
      <c r="BO129" s="120" t="str">
        <f t="shared" si="141"/>
        <v/>
      </c>
      <c r="BP129" s="120" t="str">
        <f t="shared" si="141"/>
        <v/>
      </c>
      <c r="BQ129" s="120" t="str">
        <f t="shared" si="141"/>
        <v/>
      </c>
    </row>
    <row r="130" spans="9:71" s="187" customFormat="1" ht="30" customHeight="1">
      <c r="I130" s="322"/>
      <c r="J130" s="322"/>
      <c r="K130" s="82"/>
      <c r="L130" s="82"/>
      <c r="M130" s="82"/>
      <c r="N130" s="82"/>
      <c r="O130" s="82"/>
      <c r="P130" s="82"/>
      <c r="Q130" s="82"/>
      <c r="R130" s="82"/>
      <c r="S130" s="82"/>
      <c r="T130" s="82"/>
      <c r="U130" s="82"/>
      <c r="V130" s="82"/>
      <c r="W130" s="82"/>
      <c r="X130" s="82"/>
      <c r="Y130" s="82"/>
      <c r="Z130" s="82"/>
      <c r="AA130" s="82"/>
      <c r="AB130" s="82"/>
      <c r="AC130" s="82"/>
      <c r="AD130" s="82"/>
      <c r="AV130" s="479"/>
      <c r="AW130" s="483"/>
      <c r="AX130" s="475" t="s">
        <v>28</v>
      </c>
      <c r="AY130" s="122" t="s">
        <v>88</v>
      </c>
      <c r="AZ130" s="111" t="str">
        <f t="shared" ref="AZ130:BQ130" si="142">IF($E$100="","",(71.498068+94.593053*LOG(E100,10)+41.912053*POWER(LOG(E100,10),2)+9.8247004*POWER(LOG(E100,10),3)+0.28175407*POWER(LOG(E100,10),4)-1.1878455*POWER(LOG(E100,10),5)-0.18014349*POWER(LOG(E100,10),6)+0.14710899*POWER(LOG(E100,10),7)-0.017046845*POWER(LOG(E100,10),8)))</f>
        <v/>
      </c>
      <c r="BA130" s="111" t="str">
        <f t="shared" si="142"/>
        <v/>
      </c>
      <c r="BB130" s="111" t="str">
        <f t="shared" si="142"/>
        <v/>
      </c>
      <c r="BC130" s="111" t="str">
        <f t="shared" si="142"/>
        <v/>
      </c>
      <c r="BD130" s="111" t="str">
        <f t="shared" si="142"/>
        <v/>
      </c>
      <c r="BE130" s="111" t="str">
        <f t="shared" si="142"/>
        <v/>
      </c>
      <c r="BF130" s="111" t="str">
        <f t="shared" si="142"/>
        <v/>
      </c>
      <c r="BG130" s="111" t="str">
        <f t="shared" si="142"/>
        <v/>
      </c>
      <c r="BH130" s="111" t="str">
        <f t="shared" si="142"/>
        <v/>
      </c>
      <c r="BI130" s="111" t="str">
        <f t="shared" si="142"/>
        <v/>
      </c>
      <c r="BJ130" s="111" t="str">
        <f t="shared" si="142"/>
        <v/>
      </c>
      <c r="BK130" s="111" t="str">
        <f t="shared" si="142"/>
        <v/>
      </c>
      <c r="BL130" s="111" t="str">
        <f t="shared" si="142"/>
        <v/>
      </c>
      <c r="BM130" s="111" t="str">
        <f t="shared" si="142"/>
        <v/>
      </c>
      <c r="BN130" s="111" t="str">
        <f t="shared" si="142"/>
        <v/>
      </c>
      <c r="BO130" s="111" t="str">
        <f t="shared" si="142"/>
        <v/>
      </c>
      <c r="BP130" s="111" t="str">
        <f t="shared" si="142"/>
        <v/>
      </c>
      <c r="BQ130" s="111" t="str">
        <f t="shared" si="142"/>
        <v/>
      </c>
    </row>
    <row r="131" spans="9:71" s="187" customFormat="1" ht="30" customHeight="1">
      <c r="I131" s="322"/>
      <c r="J131" s="322"/>
      <c r="K131" s="82"/>
      <c r="L131" s="82"/>
      <c r="M131" s="82"/>
      <c r="N131" s="82"/>
      <c r="O131" s="82"/>
      <c r="P131" s="82"/>
      <c r="Q131" s="82"/>
      <c r="R131" s="82"/>
      <c r="S131" s="82"/>
      <c r="T131" s="82"/>
      <c r="U131" s="82"/>
      <c r="V131" s="82"/>
      <c r="W131" s="82"/>
      <c r="X131" s="82"/>
      <c r="Y131" s="82"/>
      <c r="Z131" s="82"/>
      <c r="AA131" s="82"/>
      <c r="AB131" s="82"/>
      <c r="AC131" s="82"/>
      <c r="AD131" s="82"/>
      <c r="AV131" s="479"/>
      <c r="AW131" s="483"/>
      <c r="AX131" s="476"/>
      <c r="AY131" s="126" t="s">
        <v>35</v>
      </c>
      <c r="AZ131" s="248"/>
      <c r="BA131" s="117" t="str">
        <f t="shared" ref="BA131:BQ131" si="143">IF($E$100="","",((F100-E100)/(0.5*(F100+E100))))</f>
        <v/>
      </c>
      <c r="BB131" s="117" t="str">
        <f t="shared" si="143"/>
        <v/>
      </c>
      <c r="BC131" s="117" t="str">
        <f t="shared" si="143"/>
        <v/>
      </c>
      <c r="BD131" s="117" t="str">
        <f t="shared" si="143"/>
        <v/>
      </c>
      <c r="BE131" s="117" t="str">
        <f t="shared" si="143"/>
        <v/>
      </c>
      <c r="BF131" s="117" t="str">
        <f t="shared" si="143"/>
        <v/>
      </c>
      <c r="BG131" s="117" t="str">
        <f t="shared" si="143"/>
        <v/>
      </c>
      <c r="BH131" s="117" t="str">
        <f t="shared" si="143"/>
        <v/>
      </c>
      <c r="BI131" s="117" t="str">
        <f t="shared" si="143"/>
        <v/>
      </c>
      <c r="BJ131" s="117" t="str">
        <f t="shared" si="143"/>
        <v/>
      </c>
      <c r="BK131" s="117" t="str">
        <f t="shared" si="143"/>
        <v/>
      </c>
      <c r="BL131" s="117" t="str">
        <f t="shared" si="143"/>
        <v/>
      </c>
      <c r="BM131" s="117" t="str">
        <f t="shared" si="143"/>
        <v/>
      </c>
      <c r="BN131" s="117" t="str">
        <f t="shared" si="143"/>
        <v/>
      </c>
      <c r="BO131" s="117" t="str">
        <f t="shared" si="143"/>
        <v/>
      </c>
      <c r="BP131" s="117" t="str">
        <f t="shared" si="143"/>
        <v/>
      </c>
      <c r="BQ131" s="117" t="str">
        <f t="shared" si="143"/>
        <v/>
      </c>
    </row>
    <row r="132" spans="9:71" s="187" customFormat="1" ht="30" customHeight="1" thickBot="1">
      <c r="I132" s="322"/>
      <c r="J132" s="322"/>
      <c r="K132" s="82"/>
      <c r="L132" s="82"/>
      <c r="M132" s="82"/>
      <c r="N132" s="82"/>
      <c r="O132" s="82"/>
      <c r="P132" s="82"/>
      <c r="Q132" s="82"/>
      <c r="R132" s="82"/>
      <c r="S132" s="82"/>
      <c r="T132" s="82"/>
      <c r="U132" s="82"/>
      <c r="V132" s="82"/>
      <c r="W132" s="82"/>
      <c r="X132" s="82"/>
      <c r="Y132" s="82"/>
      <c r="Z132" s="82"/>
      <c r="AA132" s="82"/>
      <c r="AB132" s="82"/>
      <c r="AC132" s="82"/>
      <c r="AD132" s="82"/>
      <c r="AV132" s="479"/>
      <c r="AW132" s="484"/>
      <c r="AX132" s="477"/>
      <c r="AY132" s="127" t="s">
        <v>36</v>
      </c>
      <c r="AZ132" s="247"/>
      <c r="BA132" s="120" t="str">
        <f t="shared" ref="BA132:BQ132" si="144">IF(BA$135="","",(ABS(BA$135-BA131)/BA$135)*100)</f>
        <v/>
      </c>
      <c r="BB132" s="120" t="str">
        <f t="shared" si="144"/>
        <v/>
      </c>
      <c r="BC132" s="120" t="str">
        <f t="shared" si="144"/>
        <v/>
      </c>
      <c r="BD132" s="120" t="str">
        <f t="shared" si="144"/>
        <v/>
      </c>
      <c r="BE132" s="120" t="str">
        <f t="shared" si="144"/>
        <v/>
      </c>
      <c r="BF132" s="120" t="str">
        <f t="shared" si="144"/>
        <v/>
      </c>
      <c r="BG132" s="120" t="str">
        <f t="shared" si="144"/>
        <v/>
      </c>
      <c r="BH132" s="120" t="str">
        <f t="shared" si="144"/>
        <v/>
      </c>
      <c r="BI132" s="120" t="str">
        <f t="shared" si="144"/>
        <v/>
      </c>
      <c r="BJ132" s="120" t="str">
        <f t="shared" si="144"/>
        <v/>
      </c>
      <c r="BK132" s="120" t="str">
        <f t="shared" si="144"/>
        <v/>
      </c>
      <c r="BL132" s="120" t="str">
        <f t="shared" si="144"/>
        <v/>
      </c>
      <c r="BM132" s="120" t="str">
        <f t="shared" si="144"/>
        <v/>
      </c>
      <c r="BN132" s="120" t="str">
        <f t="shared" si="144"/>
        <v/>
      </c>
      <c r="BO132" s="120" t="str">
        <f t="shared" si="144"/>
        <v/>
      </c>
      <c r="BP132" s="120" t="str">
        <f t="shared" si="144"/>
        <v/>
      </c>
      <c r="BQ132" s="120" t="str">
        <f t="shared" si="144"/>
        <v/>
      </c>
    </row>
    <row r="133" spans="9:71" s="187" customFormat="1" ht="30" customHeight="1">
      <c r="I133" s="322"/>
      <c r="J133" s="322"/>
      <c r="K133" s="82"/>
      <c r="L133" s="82"/>
      <c r="M133" s="82"/>
      <c r="N133" s="82"/>
      <c r="O133" s="82"/>
      <c r="P133" s="82"/>
      <c r="Q133" s="82"/>
      <c r="R133" s="82"/>
      <c r="S133" s="82"/>
      <c r="T133" s="82"/>
      <c r="U133" s="82"/>
      <c r="V133" s="82"/>
      <c r="W133" s="82"/>
      <c r="X133" s="82"/>
      <c r="Y133" s="82"/>
      <c r="Z133" s="82"/>
      <c r="AA133" s="82"/>
      <c r="AB133" s="82"/>
      <c r="AC133" s="82"/>
      <c r="AD133" s="82"/>
      <c r="AV133" s="479"/>
      <c r="AW133" s="485" t="s">
        <v>49</v>
      </c>
      <c r="AX133" s="249" t="s">
        <v>86</v>
      </c>
      <c r="AY133" s="110" t="s">
        <v>34</v>
      </c>
      <c r="AZ133" s="134" t="str">
        <f>IF($E$98="","",(E98+E100)/2)</f>
        <v/>
      </c>
      <c r="BA133" s="124" t="str">
        <f t="shared" ref="BA133:BP133" si="145">IF($V$98="","",(10^((-1.3011877+(0.080242636*LN(BA134))+(0.13646699*(LN(BA134))^2)+(-0.025468404*(LN(BA134))^3)+(0.0013635334*(LN(BA134))^4))/(1+(-0.025840191*LN(BA134))+(-0.10320229*(LN(BA134))^2)+(0.02874562*(LN(BA134))^3)+(-0.0031978977*(LN(BA134))^4)+(0.00012992634*(LN(BA134))^5)))))</f>
        <v/>
      </c>
      <c r="BB133" s="124" t="str">
        <f t="shared" si="145"/>
        <v/>
      </c>
      <c r="BC133" s="124" t="str">
        <f t="shared" si="145"/>
        <v/>
      </c>
      <c r="BD133" s="124" t="str">
        <f t="shared" si="145"/>
        <v/>
      </c>
      <c r="BE133" s="124" t="str">
        <f t="shared" si="145"/>
        <v/>
      </c>
      <c r="BF133" s="124" t="str">
        <f t="shared" si="145"/>
        <v/>
      </c>
      <c r="BG133" s="124" t="str">
        <f t="shared" si="145"/>
        <v/>
      </c>
      <c r="BH133" s="124" t="str">
        <f t="shared" si="145"/>
        <v/>
      </c>
      <c r="BI133" s="124" t="str">
        <f t="shared" si="145"/>
        <v/>
      </c>
      <c r="BJ133" s="124" t="str">
        <f t="shared" si="145"/>
        <v/>
      </c>
      <c r="BK133" s="124" t="str">
        <f t="shared" si="145"/>
        <v/>
      </c>
      <c r="BL133" s="124" t="str">
        <f t="shared" si="145"/>
        <v/>
      </c>
      <c r="BM133" s="124" t="str">
        <f t="shared" si="145"/>
        <v/>
      </c>
      <c r="BN133" s="124" t="str">
        <f t="shared" si="145"/>
        <v/>
      </c>
      <c r="BO133" s="124" t="str">
        <f t="shared" si="145"/>
        <v/>
      </c>
      <c r="BP133" s="124" t="str">
        <f t="shared" si="145"/>
        <v/>
      </c>
      <c r="BQ133" s="250" t="str">
        <f>IF($E$98="","",(V98+V100)/2)</f>
        <v/>
      </c>
      <c r="BR133" s="251" t="s">
        <v>89</v>
      </c>
      <c r="BS133" s="129" t="str">
        <f>IF($V$98="","",(BQ134-AZ134)/$V$61)</f>
        <v/>
      </c>
    </row>
    <row r="134" spans="9:71" s="187" customFormat="1" ht="30" customHeight="1" thickBot="1">
      <c r="I134" s="322"/>
      <c r="J134" s="322"/>
      <c r="K134" s="82"/>
      <c r="L134" s="82"/>
      <c r="M134" s="82"/>
      <c r="N134" s="82"/>
      <c r="O134" s="82"/>
      <c r="P134" s="82"/>
      <c r="Q134" s="82"/>
      <c r="R134" s="82"/>
      <c r="S134" s="82"/>
      <c r="T134" s="82"/>
      <c r="U134" s="82"/>
      <c r="V134" s="82"/>
      <c r="W134" s="82"/>
      <c r="X134" s="82"/>
      <c r="Y134" s="82"/>
      <c r="Z134" s="82"/>
      <c r="AA134" s="82"/>
      <c r="AB134" s="82"/>
      <c r="AC134" s="82"/>
      <c r="AD134" s="82"/>
      <c r="AV134" s="479"/>
      <c r="AW134" s="486"/>
      <c r="AX134" s="252" t="s">
        <v>87</v>
      </c>
      <c r="AY134" s="130" t="s">
        <v>88</v>
      </c>
      <c r="AZ134" s="116" t="str">
        <f>IF(E98="","",(71.498068+94.593053*LOG(AZ133,10)+41.912053*POWER(LOG(AZ133,10),2)+9.8247004*POWER(LOG(AZ133,10),3)+0.28175407*POWER(LOG(AZ133,10),4)-1.1878455*POWER(LOG(AZ133,10),5)-0.18014349*POWER(LOG(AZ133,10),6)+0.14710899*POWER(LOG(AZ133,10),7)-0.017046845*POWER(LOG(AZ133,10),8)))</f>
        <v/>
      </c>
      <c r="BA134" s="117" t="str">
        <f t="shared" ref="BA134:BP134" si="146">IF($V$98="","",$BS$133*F61+$BS$134)</f>
        <v/>
      </c>
      <c r="BB134" s="117" t="str">
        <f t="shared" si="146"/>
        <v/>
      </c>
      <c r="BC134" s="117" t="str">
        <f t="shared" si="146"/>
        <v/>
      </c>
      <c r="BD134" s="117" t="str">
        <f t="shared" si="146"/>
        <v/>
      </c>
      <c r="BE134" s="117" t="str">
        <f t="shared" si="146"/>
        <v/>
      </c>
      <c r="BF134" s="117" t="str">
        <f t="shared" si="146"/>
        <v/>
      </c>
      <c r="BG134" s="117" t="str">
        <f t="shared" si="146"/>
        <v/>
      </c>
      <c r="BH134" s="117" t="str">
        <f t="shared" si="146"/>
        <v/>
      </c>
      <c r="BI134" s="117" t="str">
        <f t="shared" si="146"/>
        <v/>
      </c>
      <c r="BJ134" s="117" t="str">
        <f t="shared" si="146"/>
        <v/>
      </c>
      <c r="BK134" s="117" t="str">
        <f t="shared" si="146"/>
        <v/>
      </c>
      <c r="BL134" s="117" t="str">
        <f t="shared" si="146"/>
        <v/>
      </c>
      <c r="BM134" s="117" t="str">
        <f t="shared" si="146"/>
        <v/>
      </c>
      <c r="BN134" s="117" t="str">
        <f t="shared" si="146"/>
        <v/>
      </c>
      <c r="BO134" s="117" t="str">
        <f t="shared" si="146"/>
        <v/>
      </c>
      <c r="BP134" s="117" t="str">
        <f t="shared" si="146"/>
        <v/>
      </c>
      <c r="BQ134" s="118" t="str">
        <f>IF(V98="","",(71.498068+94.593053*LOG(BQ133,10)+41.912053*POWER(LOG(BQ133,10),2)+9.8247004*POWER(LOG(BQ133,10),3)+0.28175407*POWER(LOG(BQ133,10),4)-1.1878455*POWER(LOG(BQ133,10),5)-0.18014349*POWER(LOG(BQ133,10),6)+0.14710899*POWER(LOG(BQ133,10),7)-0.017046845*POWER(LOG(BQ133,10),8)))</f>
        <v/>
      </c>
      <c r="BR134" s="253" t="s">
        <v>90</v>
      </c>
      <c r="BS134" s="131" t="str">
        <f>IF(AZ134="","",AZ134)</f>
        <v/>
      </c>
    </row>
    <row r="135" spans="9:71" s="187" customFormat="1" ht="30" customHeight="1">
      <c r="I135" s="322"/>
      <c r="J135" s="322"/>
      <c r="K135" s="82"/>
      <c r="L135" s="82"/>
      <c r="M135" s="82"/>
      <c r="N135" s="82"/>
      <c r="O135" s="82"/>
      <c r="P135" s="82"/>
      <c r="Q135" s="82"/>
      <c r="R135" s="82"/>
      <c r="S135" s="82"/>
      <c r="T135" s="82"/>
      <c r="U135" s="82"/>
      <c r="V135" s="82"/>
      <c r="W135" s="82"/>
      <c r="X135" s="82"/>
      <c r="Y135" s="82"/>
      <c r="Z135" s="82"/>
      <c r="AA135" s="82"/>
      <c r="AB135" s="82"/>
      <c r="AC135" s="82"/>
      <c r="AD135" s="82"/>
      <c r="AV135" s="479"/>
      <c r="AW135" s="486"/>
      <c r="AX135" s="132" t="s">
        <v>35</v>
      </c>
      <c r="AY135" s="126" t="s">
        <v>35</v>
      </c>
      <c r="AZ135" s="248"/>
      <c r="BA135" s="117" t="str">
        <f t="shared" ref="BA135:BQ135" si="147">IF($V$98="","",((BA133-AZ133)/(0.5*(BA133+AZ133))))</f>
        <v/>
      </c>
      <c r="BB135" s="117" t="str">
        <f t="shared" si="147"/>
        <v/>
      </c>
      <c r="BC135" s="117" t="str">
        <f t="shared" si="147"/>
        <v/>
      </c>
      <c r="BD135" s="117" t="str">
        <f t="shared" si="147"/>
        <v/>
      </c>
      <c r="BE135" s="117" t="str">
        <f t="shared" si="147"/>
        <v/>
      </c>
      <c r="BF135" s="117" t="str">
        <f t="shared" si="147"/>
        <v/>
      </c>
      <c r="BG135" s="117" t="str">
        <f t="shared" si="147"/>
        <v/>
      </c>
      <c r="BH135" s="117" t="str">
        <f t="shared" si="147"/>
        <v/>
      </c>
      <c r="BI135" s="117" t="str">
        <f t="shared" si="147"/>
        <v/>
      </c>
      <c r="BJ135" s="117" t="str">
        <f t="shared" si="147"/>
        <v/>
      </c>
      <c r="BK135" s="117" t="str">
        <f t="shared" si="147"/>
        <v/>
      </c>
      <c r="BL135" s="117" t="str">
        <f t="shared" si="147"/>
        <v/>
      </c>
      <c r="BM135" s="117" t="str">
        <f t="shared" si="147"/>
        <v/>
      </c>
      <c r="BN135" s="117" t="str">
        <f t="shared" si="147"/>
        <v/>
      </c>
      <c r="BO135" s="117" t="str">
        <f t="shared" si="147"/>
        <v/>
      </c>
      <c r="BP135" s="117" t="str">
        <f t="shared" si="147"/>
        <v/>
      </c>
      <c r="BQ135" s="117" t="str">
        <f t="shared" si="147"/>
        <v/>
      </c>
    </row>
    <row r="136" spans="9:71" s="187" customFormat="1" ht="30" customHeight="1">
      <c r="I136" s="322"/>
      <c r="J136" s="322"/>
      <c r="K136" s="82"/>
      <c r="L136" s="82"/>
      <c r="M136" s="82"/>
      <c r="N136" s="82"/>
      <c r="O136" s="82"/>
      <c r="P136" s="82"/>
      <c r="Q136" s="82"/>
      <c r="R136" s="82"/>
      <c r="S136" s="82"/>
      <c r="T136" s="82"/>
      <c r="U136" s="82"/>
      <c r="V136" s="82"/>
      <c r="W136" s="82"/>
      <c r="X136" s="82"/>
      <c r="Y136" s="82"/>
      <c r="Z136" s="82"/>
      <c r="AA136" s="82"/>
      <c r="AB136" s="82"/>
      <c r="AC136" s="82"/>
      <c r="AD136" s="82"/>
      <c r="AV136" s="479"/>
      <c r="AW136" s="486"/>
      <c r="AX136" s="132" t="s">
        <v>83</v>
      </c>
      <c r="AY136" s="133">
        <f>IF($AY$16="","",$AY$16)</f>
        <v>0.1</v>
      </c>
      <c r="AZ136" s="248"/>
      <c r="BA136" s="117" t="str">
        <f t="shared" ref="BA136:BQ136" si="148">IF($V$98="","",BA$135*(1+$AY$136))</f>
        <v/>
      </c>
      <c r="BB136" s="117" t="str">
        <f t="shared" si="148"/>
        <v/>
      </c>
      <c r="BC136" s="117" t="str">
        <f t="shared" si="148"/>
        <v/>
      </c>
      <c r="BD136" s="117" t="str">
        <f t="shared" si="148"/>
        <v/>
      </c>
      <c r="BE136" s="117" t="str">
        <f t="shared" si="148"/>
        <v/>
      </c>
      <c r="BF136" s="117" t="str">
        <f t="shared" si="148"/>
        <v/>
      </c>
      <c r="BG136" s="117" t="str">
        <f t="shared" si="148"/>
        <v/>
      </c>
      <c r="BH136" s="117" t="str">
        <f t="shared" si="148"/>
        <v/>
      </c>
      <c r="BI136" s="117" t="str">
        <f t="shared" si="148"/>
        <v/>
      </c>
      <c r="BJ136" s="117" t="str">
        <f t="shared" si="148"/>
        <v/>
      </c>
      <c r="BK136" s="117" t="str">
        <f t="shared" si="148"/>
        <v/>
      </c>
      <c r="BL136" s="117" t="str">
        <f t="shared" si="148"/>
        <v/>
      </c>
      <c r="BM136" s="117" t="str">
        <f t="shared" si="148"/>
        <v/>
      </c>
      <c r="BN136" s="117" t="str">
        <f t="shared" si="148"/>
        <v/>
      </c>
      <c r="BO136" s="117" t="str">
        <f t="shared" si="148"/>
        <v/>
      </c>
      <c r="BP136" s="117" t="str">
        <f t="shared" si="148"/>
        <v/>
      </c>
      <c r="BQ136" s="117" t="str">
        <f t="shared" si="148"/>
        <v/>
      </c>
    </row>
    <row r="137" spans="9:71" s="187" customFormat="1" ht="30" customHeight="1" thickBot="1">
      <c r="I137" s="322"/>
      <c r="J137" s="322"/>
      <c r="K137" s="82"/>
      <c r="L137" s="82"/>
      <c r="M137" s="82"/>
      <c r="N137" s="82"/>
      <c r="O137" s="82"/>
      <c r="P137" s="82"/>
      <c r="Q137" s="82"/>
      <c r="R137" s="82"/>
      <c r="S137" s="82"/>
      <c r="T137" s="82"/>
      <c r="U137" s="82"/>
      <c r="V137" s="82"/>
      <c r="W137" s="82"/>
      <c r="X137" s="82"/>
      <c r="Y137" s="82"/>
      <c r="Z137" s="82"/>
      <c r="AA137" s="82"/>
      <c r="AB137" s="82"/>
      <c r="AC137" s="82"/>
      <c r="AD137" s="82"/>
      <c r="AV137" s="480"/>
      <c r="AW137" s="487"/>
      <c r="AX137" s="132" t="s">
        <v>84</v>
      </c>
      <c r="AY137" s="133">
        <f>IF($AY$16="","",-$AY$16)</f>
        <v>-0.1</v>
      </c>
      <c r="AZ137" s="247"/>
      <c r="BA137" s="120" t="str">
        <f t="shared" ref="BA137:BQ137" si="149">IF($V$98="","",BA$135*(1-$AY$136))</f>
        <v/>
      </c>
      <c r="BB137" s="120" t="str">
        <f t="shared" si="149"/>
        <v/>
      </c>
      <c r="BC137" s="120" t="str">
        <f t="shared" si="149"/>
        <v/>
      </c>
      <c r="BD137" s="120" t="str">
        <f t="shared" si="149"/>
        <v/>
      </c>
      <c r="BE137" s="120" t="str">
        <f t="shared" si="149"/>
        <v/>
      </c>
      <c r="BF137" s="120" t="str">
        <f t="shared" si="149"/>
        <v/>
      </c>
      <c r="BG137" s="120" t="str">
        <f t="shared" si="149"/>
        <v/>
      </c>
      <c r="BH137" s="120" t="str">
        <f t="shared" si="149"/>
        <v/>
      </c>
      <c r="BI137" s="120" t="str">
        <f t="shared" si="149"/>
        <v/>
      </c>
      <c r="BJ137" s="120" t="str">
        <f t="shared" si="149"/>
        <v/>
      </c>
      <c r="BK137" s="120" t="str">
        <f t="shared" si="149"/>
        <v/>
      </c>
      <c r="BL137" s="120" t="str">
        <f t="shared" si="149"/>
        <v/>
      </c>
      <c r="BM137" s="120" t="str">
        <f t="shared" si="149"/>
        <v/>
      </c>
      <c r="BN137" s="120" t="str">
        <f t="shared" si="149"/>
        <v/>
      </c>
      <c r="BO137" s="120" t="str">
        <f t="shared" si="149"/>
        <v/>
      </c>
      <c r="BP137" s="120" t="str">
        <f t="shared" si="149"/>
        <v/>
      </c>
      <c r="BQ137" s="120" t="str">
        <f t="shared" si="149"/>
        <v/>
      </c>
    </row>
    <row r="138" spans="9:71" s="187" customFormat="1" ht="30" customHeight="1">
      <c r="I138" s="322"/>
      <c r="J138" s="322"/>
      <c r="K138" s="82"/>
      <c r="L138" s="82"/>
      <c r="M138" s="82"/>
      <c r="N138" s="82"/>
      <c r="O138" s="82"/>
      <c r="P138" s="82"/>
      <c r="Q138" s="82"/>
      <c r="R138" s="82"/>
      <c r="S138" s="82"/>
      <c r="T138" s="82"/>
      <c r="U138" s="82"/>
      <c r="V138" s="82"/>
      <c r="W138" s="82"/>
      <c r="X138" s="82"/>
      <c r="Y138" s="82"/>
      <c r="Z138" s="82"/>
      <c r="AA138" s="82"/>
      <c r="AB138" s="82"/>
      <c r="AC138" s="82"/>
      <c r="AD138" s="82"/>
    </row>
    <row r="139" spans="9:71" s="187" customFormat="1">
      <c r="I139" s="322"/>
      <c r="J139" s="322"/>
      <c r="K139" s="82"/>
      <c r="L139" s="82"/>
      <c r="M139" s="82"/>
      <c r="N139" s="82"/>
      <c r="O139" s="82"/>
      <c r="P139" s="82"/>
      <c r="Q139" s="82"/>
      <c r="R139" s="82"/>
      <c r="S139" s="82"/>
      <c r="T139" s="82"/>
      <c r="U139" s="82"/>
      <c r="V139" s="82"/>
      <c r="W139" s="82"/>
      <c r="X139" s="82"/>
      <c r="Y139" s="82"/>
      <c r="Z139" s="82"/>
      <c r="AA139" s="82"/>
      <c r="AB139" s="82"/>
      <c r="AC139" s="82"/>
      <c r="AD139" s="82"/>
    </row>
    <row r="140" spans="9:71" s="187" customFormat="1">
      <c r="I140" s="322"/>
      <c r="J140" s="322"/>
      <c r="K140" s="82"/>
      <c r="L140" s="82"/>
      <c r="M140" s="82"/>
      <c r="N140" s="82"/>
      <c r="O140" s="82"/>
      <c r="P140" s="82"/>
      <c r="Q140" s="82"/>
      <c r="R140" s="82"/>
      <c r="S140" s="82"/>
      <c r="T140" s="82"/>
      <c r="U140" s="82"/>
      <c r="V140" s="82"/>
      <c r="W140" s="82"/>
      <c r="X140" s="82"/>
      <c r="Y140" s="82"/>
      <c r="Z140" s="82"/>
      <c r="AA140" s="82"/>
      <c r="AB140" s="82"/>
      <c r="AC140" s="82"/>
      <c r="AD140" s="82"/>
    </row>
    <row r="141" spans="9:71" s="187" customFormat="1">
      <c r="I141" s="322"/>
      <c r="J141" s="322"/>
      <c r="K141" s="82"/>
      <c r="L141" s="82"/>
      <c r="M141" s="82"/>
      <c r="N141" s="82"/>
      <c r="O141" s="82"/>
      <c r="P141" s="82"/>
      <c r="Q141" s="82"/>
      <c r="R141" s="82"/>
      <c r="S141" s="82"/>
      <c r="T141" s="82"/>
      <c r="U141" s="82"/>
      <c r="V141" s="82"/>
      <c r="W141" s="82"/>
      <c r="X141" s="82"/>
      <c r="Y141" s="82"/>
      <c r="Z141" s="82"/>
      <c r="AA141" s="82"/>
      <c r="AB141" s="82"/>
      <c r="AC141" s="82"/>
      <c r="AD141" s="82"/>
    </row>
    <row r="142" spans="9:71" s="187" customFormat="1">
      <c r="I142" s="322"/>
      <c r="J142" s="322"/>
      <c r="K142" s="82"/>
      <c r="L142" s="82"/>
      <c r="M142" s="82"/>
      <c r="N142" s="82"/>
      <c r="O142" s="82"/>
      <c r="P142" s="82"/>
      <c r="Q142" s="82"/>
      <c r="R142" s="82"/>
      <c r="S142" s="82"/>
      <c r="T142" s="82"/>
      <c r="U142" s="82"/>
      <c r="V142" s="82"/>
      <c r="W142" s="82"/>
      <c r="X142" s="82"/>
      <c r="Y142" s="82"/>
      <c r="Z142" s="82"/>
      <c r="AA142" s="82"/>
      <c r="AB142" s="82"/>
      <c r="AC142" s="82"/>
      <c r="AD142" s="82"/>
    </row>
    <row r="143" spans="9:71" s="187" customFormat="1">
      <c r="I143" s="322"/>
      <c r="J143" s="322"/>
      <c r="K143" s="82"/>
      <c r="L143" s="82"/>
      <c r="M143" s="82"/>
      <c r="N143" s="82"/>
      <c r="O143" s="82"/>
      <c r="P143" s="82"/>
      <c r="Q143" s="82"/>
      <c r="R143" s="82"/>
      <c r="S143" s="82"/>
      <c r="T143" s="82"/>
      <c r="U143" s="82"/>
      <c r="V143" s="82"/>
      <c r="W143" s="82"/>
      <c r="X143" s="82"/>
      <c r="Y143" s="82"/>
      <c r="Z143" s="82"/>
      <c r="AA143" s="82"/>
      <c r="AB143" s="82"/>
      <c r="AC143" s="82"/>
      <c r="AD143" s="82"/>
    </row>
    <row r="144" spans="9:71" s="187" customFormat="1">
      <c r="I144" s="322"/>
      <c r="J144" s="322"/>
      <c r="K144" s="82"/>
      <c r="L144" s="82"/>
      <c r="M144" s="82"/>
      <c r="N144" s="82"/>
      <c r="O144" s="82"/>
      <c r="P144" s="82"/>
      <c r="Q144" s="82"/>
      <c r="R144" s="82"/>
      <c r="S144" s="82"/>
      <c r="T144" s="82"/>
      <c r="U144" s="82"/>
      <c r="V144" s="82"/>
      <c r="W144" s="82"/>
      <c r="X144" s="82"/>
      <c r="Y144" s="82"/>
      <c r="Z144" s="82"/>
      <c r="AA144" s="82"/>
      <c r="AB144" s="82"/>
      <c r="AC144" s="82"/>
      <c r="AD144" s="82"/>
    </row>
    <row r="145" spans="9:30" s="187" customFormat="1">
      <c r="I145" s="322"/>
      <c r="J145" s="322"/>
      <c r="K145" s="82"/>
      <c r="L145" s="82"/>
      <c r="M145" s="82"/>
      <c r="N145" s="82"/>
      <c r="O145" s="82"/>
      <c r="P145" s="82"/>
      <c r="Q145" s="82"/>
      <c r="R145" s="82"/>
      <c r="S145" s="82"/>
      <c r="T145" s="82"/>
      <c r="U145" s="82"/>
      <c r="V145" s="82"/>
      <c r="W145" s="82"/>
      <c r="X145" s="82"/>
      <c r="Y145" s="82"/>
      <c r="Z145" s="82"/>
      <c r="AA145" s="82"/>
      <c r="AB145" s="82"/>
      <c r="AC145" s="82"/>
      <c r="AD145" s="82"/>
    </row>
    <row r="146" spans="9:30" s="187" customFormat="1">
      <c r="I146" s="322"/>
      <c r="J146" s="322"/>
      <c r="K146" s="82"/>
      <c r="L146" s="82"/>
      <c r="M146" s="82"/>
      <c r="N146" s="82"/>
      <c r="O146" s="82"/>
      <c r="P146" s="82"/>
      <c r="Q146" s="82"/>
      <c r="R146" s="82"/>
      <c r="S146" s="82"/>
      <c r="T146" s="82"/>
      <c r="U146" s="82"/>
      <c r="V146" s="82"/>
      <c r="W146" s="82"/>
      <c r="X146" s="82"/>
      <c r="Y146" s="82"/>
      <c r="Z146" s="82"/>
      <c r="AA146" s="82"/>
      <c r="AB146" s="82"/>
      <c r="AC146" s="82"/>
      <c r="AD146" s="82"/>
    </row>
    <row r="147" spans="9:30" s="187" customFormat="1">
      <c r="I147" s="322"/>
      <c r="J147" s="322"/>
      <c r="K147" s="82"/>
      <c r="L147" s="82"/>
      <c r="M147" s="82"/>
      <c r="N147" s="82"/>
      <c r="O147" s="82"/>
      <c r="P147" s="82"/>
      <c r="Q147" s="82"/>
      <c r="R147" s="82"/>
      <c r="S147" s="82"/>
      <c r="T147" s="82"/>
      <c r="U147" s="82"/>
      <c r="V147" s="82"/>
      <c r="W147" s="82"/>
      <c r="X147" s="82"/>
      <c r="Y147" s="82"/>
      <c r="Z147" s="82"/>
      <c r="AA147" s="82"/>
      <c r="AB147" s="82"/>
      <c r="AC147" s="82"/>
      <c r="AD147" s="82"/>
    </row>
    <row r="148" spans="9:30" s="187" customFormat="1">
      <c r="I148" s="322"/>
      <c r="J148" s="322"/>
      <c r="K148" s="82"/>
      <c r="L148" s="82"/>
      <c r="M148" s="82"/>
      <c r="N148" s="82"/>
      <c r="O148" s="82"/>
      <c r="P148" s="82"/>
      <c r="Q148" s="82"/>
      <c r="R148" s="82"/>
      <c r="S148" s="82"/>
      <c r="T148" s="82"/>
      <c r="U148" s="82"/>
      <c r="V148" s="82"/>
      <c r="W148" s="82"/>
      <c r="X148" s="82"/>
      <c r="Y148" s="82"/>
      <c r="Z148" s="82"/>
      <c r="AA148" s="82"/>
      <c r="AB148" s="82"/>
      <c r="AC148" s="82"/>
      <c r="AD148" s="82"/>
    </row>
    <row r="149" spans="9:30" s="187" customFormat="1">
      <c r="I149" s="322"/>
      <c r="J149" s="322"/>
      <c r="K149" s="82"/>
      <c r="L149" s="82"/>
      <c r="M149" s="82"/>
      <c r="N149" s="82"/>
      <c r="O149" s="82"/>
      <c r="P149" s="82"/>
      <c r="Q149" s="82"/>
      <c r="R149" s="82"/>
      <c r="S149" s="82"/>
      <c r="T149" s="82"/>
      <c r="U149" s="82"/>
      <c r="V149" s="82"/>
      <c r="W149" s="82"/>
      <c r="X149" s="82"/>
      <c r="Y149" s="82"/>
      <c r="Z149" s="82"/>
      <c r="AA149" s="82"/>
      <c r="AB149" s="82"/>
      <c r="AC149" s="82"/>
      <c r="AD149" s="82"/>
    </row>
    <row r="150" spans="9:30" s="187" customFormat="1">
      <c r="I150" s="322"/>
      <c r="J150" s="322"/>
      <c r="K150" s="82"/>
      <c r="L150" s="82"/>
      <c r="M150" s="82"/>
      <c r="N150" s="82"/>
      <c r="O150" s="82"/>
      <c r="P150" s="82"/>
      <c r="Q150" s="82"/>
      <c r="R150" s="82"/>
      <c r="S150" s="82"/>
      <c r="T150" s="82"/>
      <c r="U150" s="82"/>
      <c r="V150" s="82"/>
      <c r="W150" s="82"/>
      <c r="X150" s="82"/>
      <c r="Y150" s="82"/>
      <c r="Z150" s="82"/>
      <c r="AA150" s="82"/>
      <c r="AB150" s="82"/>
      <c r="AC150" s="82"/>
      <c r="AD150" s="82"/>
    </row>
    <row r="151" spans="9:30" s="187" customFormat="1">
      <c r="I151" s="322"/>
      <c r="J151" s="322"/>
      <c r="K151" s="82"/>
      <c r="L151" s="82"/>
      <c r="M151" s="82"/>
      <c r="N151" s="82"/>
      <c r="O151" s="82"/>
      <c r="P151" s="82"/>
      <c r="Q151" s="82"/>
      <c r="R151" s="82"/>
      <c r="S151" s="82"/>
      <c r="T151" s="82"/>
      <c r="U151" s="82"/>
      <c r="V151" s="82"/>
      <c r="W151" s="82"/>
      <c r="X151" s="82"/>
      <c r="Y151" s="82"/>
      <c r="Z151" s="82"/>
      <c r="AA151" s="82"/>
      <c r="AB151" s="82"/>
      <c r="AC151" s="82"/>
      <c r="AD151" s="82"/>
    </row>
    <row r="152" spans="9:30" s="187" customFormat="1">
      <c r="I152" s="322"/>
      <c r="J152" s="322"/>
      <c r="K152" s="82"/>
      <c r="L152" s="82"/>
      <c r="M152" s="82"/>
      <c r="N152" s="82"/>
      <c r="O152" s="82"/>
      <c r="P152" s="82"/>
      <c r="Q152" s="82"/>
      <c r="R152" s="82"/>
      <c r="S152" s="82"/>
      <c r="T152" s="82"/>
      <c r="U152" s="82"/>
      <c r="V152" s="82"/>
      <c r="W152" s="82"/>
      <c r="X152" s="82"/>
      <c r="Y152" s="82"/>
      <c r="Z152" s="82"/>
      <c r="AA152" s="82"/>
      <c r="AB152" s="82"/>
      <c r="AC152" s="82"/>
      <c r="AD152" s="82"/>
    </row>
    <row r="153" spans="9:30" s="187" customFormat="1">
      <c r="I153" s="322"/>
      <c r="J153" s="322"/>
      <c r="K153" s="82"/>
      <c r="L153" s="82"/>
      <c r="M153" s="82"/>
      <c r="N153" s="82"/>
      <c r="O153" s="82"/>
      <c r="P153" s="82"/>
      <c r="Q153" s="82"/>
      <c r="R153" s="82"/>
      <c r="S153" s="82"/>
      <c r="T153" s="82"/>
      <c r="U153" s="82"/>
      <c r="V153" s="82"/>
      <c r="W153" s="82"/>
      <c r="X153" s="82"/>
      <c r="Y153" s="82"/>
      <c r="Z153" s="82"/>
      <c r="AA153" s="82"/>
      <c r="AB153" s="82"/>
      <c r="AC153" s="82"/>
      <c r="AD153" s="82"/>
    </row>
    <row r="154" spans="9:30" s="187" customFormat="1">
      <c r="I154" s="322"/>
      <c r="J154" s="322"/>
      <c r="K154" s="82"/>
      <c r="L154" s="82"/>
      <c r="M154" s="82"/>
      <c r="N154" s="82"/>
      <c r="O154" s="82"/>
      <c r="P154" s="82"/>
      <c r="Q154" s="82"/>
      <c r="R154" s="82"/>
      <c r="S154" s="82"/>
      <c r="T154" s="82"/>
      <c r="U154" s="82"/>
      <c r="V154" s="82"/>
      <c r="W154" s="82"/>
      <c r="X154" s="82"/>
      <c r="Y154" s="82"/>
      <c r="Z154" s="82"/>
      <c r="AA154" s="82"/>
      <c r="AB154" s="82"/>
      <c r="AC154" s="82"/>
      <c r="AD154" s="82"/>
    </row>
    <row r="155" spans="9:30" s="187" customFormat="1">
      <c r="I155" s="322"/>
      <c r="J155" s="322"/>
      <c r="K155" s="82"/>
      <c r="L155" s="82"/>
      <c r="M155" s="82"/>
      <c r="N155" s="82"/>
      <c r="O155" s="82"/>
      <c r="P155" s="82"/>
      <c r="Q155" s="82"/>
      <c r="R155" s="82"/>
      <c r="S155" s="82"/>
      <c r="T155" s="82"/>
      <c r="U155" s="82"/>
      <c r="V155" s="82"/>
      <c r="W155" s="82"/>
      <c r="X155" s="82"/>
      <c r="Y155" s="82"/>
      <c r="Z155" s="82"/>
      <c r="AA155" s="82"/>
      <c r="AB155" s="82"/>
      <c r="AC155" s="82"/>
      <c r="AD155" s="82"/>
    </row>
    <row r="156" spans="9:30" s="187" customFormat="1">
      <c r="I156" s="322"/>
      <c r="J156" s="322"/>
      <c r="K156" s="82"/>
      <c r="L156" s="82"/>
      <c r="M156" s="82"/>
      <c r="N156" s="82"/>
      <c r="O156" s="82"/>
      <c r="P156" s="82"/>
      <c r="Q156" s="82"/>
      <c r="R156" s="82"/>
      <c r="S156" s="82"/>
      <c r="T156" s="82"/>
      <c r="U156" s="82"/>
      <c r="V156" s="82"/>
      <c r="W156" s="82"/>
      <c r="X156" s="82"/>
      <c r="Y156" s="82"/>
      <c r="Z156" s="82"/>
      <c r="AA156" s="82"/>
      <c r="AB156" s="82"/>
      <c r="AC156" s="82"/>
      <c r="AD156" s="82"/>
    </row>
    <row r="157" spans="9:30" s="187" customFormat="1">
      <c r="I157" s="322"/>
      <c r="J157" s="322"/>
      <c r="K157" s="82"/>
      <c r="L157" s="82"/>
      <c r="M157" s="82"/>
      <c r="N157" s="82"/>
      <c r="O157" s="82"/>
      <c r="P157" s="82"/>
      <c r="Q157" s="82"/>
      <c r="R157" s="82"/>
      <c r="S157" s="82"/>
      <c r="T157" s="82"/>
      <c r="U157" s="82"/>
      <c r="V157" s="82"/>
      <c r="W157" s="82"/>
      <c r="X157" s="82"/>
      <c r="Y157" s="82"/>
      <c r="Z157" s="82"/>
      <c r="AA157" s="82"/>
      <c r="AB157" s="82"/>
      <c r="AC157" s="82"/>
      <c r="AD157" s="82"/>
    </row>
    <row r="158" spans="9:30" s="187" customFormat="1">
      <c r="I158" s="322"/>
      <c r="J158" s="322"/>
      <c r="K158" s="82"/>
      <c r="L158" s="82"/>
      <c r="M158" s="82"/>
      <c r="N158" s="82"/>
      <c r="O158" s="82"/>
      <c r="P158" s="82"/>
      <c r="Q158" s="82"/>
      <c r="R158" s="82"/>
      <c r="S158" s="82"/>
      <c r="T158" s="82"/>
      <c r="U158" s="82"/>
      <c r="V158" s="82"/>
      <c r="W158" s="82"/>
      <c r="X158" s="82"/>
      <c r="Y158" s="82"/>
      <c r="Z158" s="82"/>
      <c r="AA158" s="82"/>
      <c r="AB158" s="82"/>
      <c r="AC158" s="82"/>
      <c r="AD158" s="82"/>
    </row>
    <row r="159" spans="9:30" s="187" customFormat="1">
      <c r="I159" s="322"/>
      <c r="J159" s="322"/>
      <c r="K159" s="82"/>
      <c r="L159" s="82"/>
      <c r="M159" s="82"/>
      <c r="N159" s="82"/>
      <c r="O159" s="82"/>
      <c r="P159" s="82"/>
      <c r="Q159" s="82"/>
      <c r="R159" s="82"/>
      <c r="S159" s="82"/>
      <c r="T159" s="82"/>
      <c r="U159" s="82"/>
      <c r="V159" s="82"/>
      <c r="W159" s="82"/>
      <c r="X159" s="82"/>
      <c r="Y159" s="82"/>
      <c r="Z159" s="82"/>
      <c r="AA159" s="82"/>
      <c r="AB159" s="82"/>
      <c r="AC159" s="82"/>
      <c r="AD159" s="82"/>
    </row>
    <row r="160" spans="9:30" s="187" customFormat="1">
      <c r="I160" s="322"/>
      <c r="J160" s="322"/>
      <c r="K160" s="82"/>
      <c r="L160" s="82"/>
      <c r="M160" s="82"/>
      <c r="N160" s="82"/>
      <c r="O160" s="82"/>
      <c r="P160" s="82"/>
      <c r="Q160" s="82"/>
      <c r="R160" s="82"/>
      <c r="S160" s="82"/>
      <c r="T160" s="82"/>
      <c r="U160" s="82"/>
      <c r="V160" s="82"/>
      <c r="W160" s="82"/>
      <c r="X160" s="82"/>
      <c r="Y160" s="82"/>
      <c r="Z160" s="82"/>
      <c r="AA160" s="82"/>
      <c r="AB160" s="82"/>
      <c r="AC160" s="82"/>
      <c r="AD160" s="82"/>
    </row>
    <row r="161" spans="9:30" s="187" customFormat="1">
      <c r="I161" s="322"/>
      <c r="J161" s="322"/>
      <c r="K161" s="82"/>
      <c r="L161" s="82"/>
      <c r="M161" s="82"/>
      <c r="N161" s="82"/>
      <c r="O161" s="82"/>
      <c r="P161" s="82"/>
      <c r="Q161" s="82"/>
      <c r="R161" s="82"/>
      <c r="S161" s="82"/>
      <c r="T161" s="82"/>
      <c r="U161" s="82"/>
      <c r="V161" s="82"/>
      <c r="W161" s="82"/>
      <c r="X161" s="82"/>
      <c r="Y161" s="82"/>
      <c r="Z161" s="82"/>
      <c r="AA161" s="82"/>
      <c r="AB161" s="82"/>
      <c r="AC161" s="82"/>
      <c r="AD161" s="82"/>
    </row>
    <row r="162" spans="9:30" s="187" customFormat="1">
      <c r="I162" s="322"/>
      <c r="J162" s="322"/>
      <c r="K162" s="82"/>
      <c r="L162" s="82"/>
      <c r="M162" s="82"/>
      <c r="N162" s="82"/>
      <c r="O162" s="82"/>
      <c r="P162" s="82"/>
      <c r="Q162" s="82"/>
      <c r="R162" s="82"/>
      <c r="S162" s="82"/>
      <c r="T162" s="82"/>
      <c r="U162" s="82"/>
      <c r="V162" s="82"/>
      <c r="W162" s="82"/>
      <c r="X162" s="82"/>
      <c r="Y162" s="82"/>
      <c r="Z162" s="82"/>
      <c r="AA162" s="82"/>
      <c r="AB162" s="82"/>
      <c r="AC162" s="82"/>
      <c r="AD162" s="82"/>
    </row>
    <row r="163" spans="9:30" s="187" customFormat="1">
      <c r="I163" s="322"/>
      <c r="J163" s="322"/>
      <c r="K163" s="82"/>
      <c r="L163" s="82"/>
      <c r="M163" s="82"/>
      <c r="N163" s="82"/>
      <c r="O163" s="82"/>
      <c r="P163" s="82"/>
      <c r="Q163" s="82"/>
      <c r="R163" s="82"/>
      <c r="S163" s="82"/>
      <c r="T163" s="82"/>
      <c r="U163" s="82"/>
      <c r="V163" s="82"/>
      <c r="W163" s="82"/>
      <c r="X163" s="82"/>
      <c r="Y163" s="82"/>
      <c r="Z163" s="82"/>
      <c r="AA163" s="82"/>
      <c r="AB163" s="82"/>
      <c r="AC163" s="82"/>
      <c r="AD163" s="82"/>
    </row>
    <row r="164" spans="9:30" s="187" customFormat="1">
      <c r="I164" s="322"/>
      <c r="J164" s="322"/>
      <c r="K164" s="82"/>
      <c r="L164" s="82"/>
      <c r="M164" s="82"/>
      <c r="N164" s="82"/>
      <c r="O164" s="82"/>
      <c r="P164" s="82"/>
      <c r="Q164" s="82"/>
      <c r="R164" s="82"/>
      <c r="S164" s="82"/>
      <c r="T164" s="82"/>
      <c r="U164" s="82"/>
      <c r="V164" s="82"/>
      <c r="W164" s="82"/>
      <c r="X164" s="82"/>
      <c r="Y164" s="82"/>
      <c r="Z164" s="82"/>
      <c r="AA164" s="82"/>
      <c r="AB164" s="82"/>
      <c r="AC164" s="82"/>
      <c r="AD164" s="82"/>
    </row>
    <row r="165" spans="9:30" s="187" customFormat="1">
      <c r="I165" s="322"/>
      <c r="J165" s="322"/>
      <c r="K165" s="82"/>
      <c r="L165" s="82"/>
      <c r="M165" s="82"/>
      <c r="N165" s="82"/>
      <c r="O165" s="82"/>
      <c r="P165" s="82"/>
      <c r="Q165" s="82"/>
      <c r="R165" s="82"/>
      <c r="S165" s="82"/>
      <c r="T165" s="82"/>
      <c r="U165" s="82"/>
      <c r="V165" s="82"/>
      <c r="W165" s="82"/>
      <c r="X165" s="82"/>
      <c r="Y165" s="82"/>
      <c r="Z165" s="82"/>
      <c r="AA165" s="82"/>
      <c r="AB165" s="82"/>
      <c r="AC165" s="82"/>
      <c r="AD165" s="82"/>
    </row>
    <row r="166" spans="9:30" s="187" customFormat="1">
      <c r="I166" s="322"/>
      <c r="J166" s="322"/>
      <c r="K166" s="82"/>
      <c r="L166" s="82"/>
      <c r="M166" s="82"/>
      <c r="N166" s="82"/>
      <c r="O166" s="82"/>
      <c r="P166" s="82"/>
      <c r="Q166" s="82"/>
      <c r="R166" s="82"/>
      <c r="S166" s="82"/>
      <c r="T166" s="82"/>
      <c r="U166" s="82"/>
      <c r="V166" s="82"/>
      <c r="W166" s="82"/>
      <c r="X166" s="82"/>
      <c r="Y166" s="82"/>
      <c r="Z166" s="82"/>
      <c r="AA166" s="82"/>
      <c r="AB166" s="82"/>
      <c r="AC166" s="82"/>
      <c r="AD166" s="82"/>
    </row>
    <row r="167" spans="9:30" s="187" customFormat="1">
      <c r="I167" s="322"/>
      <c r="J167" s="322"/>
      <c r="K167" s="82"/>
      <c r="L167" s="82"/>
      <c r="M167" s="82"/>
      <c r="N167" s="82"/>
      <c r="O167" s="82"/>
      <c r="P167" s="82"/>
      <c r="Q167" s="82"/>
      <c r="R167" s="82"/>
      <c r="S167" s="82"/>
      <c r="T167" s="82"/>
      <c r="U167" s="82"/>
      <c r="V167" s="82"/>
      <c r="W167" s="82"/>
      <c r="X167" s="82"/>
      <c r="Y167" s="82"/>
      <c r="Z167" s="82"/>
      <c r="AA167" s="82"/>
      <c r="AB167" s="82"/>
      <c r="AC167" s="82"/>
      <c r="AD167" s="82"/>
    </row>
    <row r="168" spans="9:30" s="187" customFormat="1">
      <c r="I168" s="322"/>
      <c r="J168" s="322"/>
      <c r="K168" s="82"/>
      <c r="L168" s="82"/>
      <c r="M168" s="82"/>
      <c r="N168" s="82"/>
      <c r="O168" s="82"/>
      <c r="P168" s="82"/>
      <c r="Q168" s="82"/>
      <c r="R168" s="82"/>
      <c r="S168" s="82"/>
      <c r="T168" s="82"/>
      <c r="U168" s="82"/>
      <c r="V168" s="82"/>
      <c r="W168" s="82"/>
      <c r="X168" s="82"/>
      <c r="Y168" s="82"/>
      <c r="Z168" s="82"/>
      <c r="AA168" s="82"/>
      <c r="AB168" s="82"/>
      <c r="AC168" s="82"/>
      <c r="AD168" s="82"/>
    </row>
    <row r="169" spans="9:30" s="187" customFormat="1">
      <c r="I169" s="322"/>
      <c r="J169" s="322"/>
      <c r="K169" s="82"/>
      <c r="L169" s="82"/>
      <c r="M169" s="82"/>
      <c r="N169" s="82"/>
      <c r="O169" s="82"/>
      <c r="P169" s="82"/>
      <c r="Q169" s="82"/>
      <c r="R169" s="82"/>
      <c r="S169" s="82"/>
      <c r="T169" s="82"/>
      <c r="U169" s="82"/>
      <c r="V169" s="82"/>
      <c r="W169" s="82"/>
      <c r="X169" s="82"/>
      <c r="Y169" s="82"/>
      <c r="Z169" s="82"/>
      <c r="AA169" s="82"/>
      <c r="AB169" s="82"/>
      <c r="AC169" s="82"/>
      <c r="AD169" s="82"/>
    </row>
    <row r="170" spans="9:30" s="187" customFormat="1">
      <c r="I170" s="322"/>
      <c r="J170" s="322"/>
      <c r="K170" s="82"/>
      <c r="L170" s="82"/>
      <c r="M170" s="82"/>
      <c r="N170" s="82"/>
      <c r="O170" s="82"/>
      <c r="P170" s="82"/>
      <c r="Q170" s="82"/>
      <c r="R170" s="82"/>
      <c r="S170" s="82"/>
      <c r="T170" s="82"/>
      <c r="U170" s="82"/>
      <c r="V170" s="82"/>
      <c r="W170" s="82"/>
      <c r="X170" s="82"/>
      <c r="Y170" s="82"/>
      <c r="Z170" s="82"/>
      <c r="AA170" s="82"/>
      <c r="AB170" s="82"/>
      <c r="AC170" s="82"/>
      <c r="AD170" s="82"/>
    </row>
    <row r="171" spans="9:30" s="187" customFormat="1">
      <c r="I171" s="322"/>
      <c r="J171" s="322"/>
      <c r="K171" s="82"/>
      <c r="L171" s="82"/>
      <c r="M171" s="82"/>
      <c r="N171" s="82"/>
      <c r="O171" s="82"/>
      <c r="P171" s="82"/>
      <c r="Q171" s="82"/>
      <c r="R171" s="82"/>
      <c r="S171" s="82"/>
      <c r="T171" s="82"/>
      <c r="U171" s="82"/>
      <c r="V171" s="82"/>
      <c r="W171" s="82"/>
      <c r="X171" s="82"/>
      <c r="Y171" s="82"/>
      <c r="Z171" s="82"/>
      <c r="AA171" s="82"/>
      <c r="AB171" s="82"/>
      <c r="AC171" s="82"/>
      <c r="AD171" s="82"/>
    </row>
    <row r="172" spans="9:30" s="187" customFormat="1">
      <c r="I172" s="322"/>
      <c r="J172" s="322"/>
      <c r="K172" s="82"/>
      <c r="L172" s="82"/>
      <c r="M172" s="82"/>
      <c r="N172" s="82"/>
      <c r="O172" s="82"/>
      <c r="P172" s="82"/>
      <c r="Q172" s="82"/>
      <c r="R172" s="82"/>
      <c r="S172" s="82"/>
      <c r="T172" s="82"/>
      <c r="U172" s="82"/>
      <c r="V172" s="82"/>
      <c r="W172" s="82"/>
      <c r="X172" s="82"/>
      <c r="Y172" s="82"/>
      <c r="Z172" s="82"/>
      <c r="AA172" s="82"/>
      <c r="AB172" s="82"/>
      <c r="AC172" s="82"/>
      <c r="AD172" s="82"/>
    </row>
    <row r="173" spans="9:30" s="187" customFormat="1">
      <c r="I173" s="322"/>
      <c r="J173" s="322"/>
      <c r="K173" s="82"/>
      <c r="L173" s="82"/>
      <c r="M173" s="82"/>
      <c r="N173" s="82"/>
      <c r="O173" s="82"/>
      <c r="P173" s="82"/>
      <c r="Q173" s="82"/>
      <c r="R173" s="82"/>
      <c r="S173" s="82"/>
      <c r="T173" s="82"/>
      <c r="U173" s="82"/>
      <c r="V173" s="82"/>
      <c r="W173" s="82"/>
      <c r="X173" s="82"/>
      <c r="Y173" s="82"/>
      <c r="Z173" s="82"/>
      <c r="AA173" s="82"/>
      <c r="AB173" s="82"/>
      <c r="AC173" s="82"/>
      <c r="AD173" s="82"/>
    </row>
    <row r="174" spans="9:30" s="187" customFormat="1">
      <c r="I174" s="322"/>
      <c r="J174" s="322"/>
      <c r="K174" s="82"/>
      <c r="L174" s="82"/>
      <c r="M174" s="82"/>
      <c r="N174" s="82"/>
      <c r="O174" s="82"/>
      <c r="P174" s="82"/>
      <c r="Q174" s="82"/>
      <c r="R174" s="82"/>
      <c r="S174" s="82"/>
      <c r="T174" s="82"/>
      <c r="U174" s="82"/>
      <c r="V174" s="82"/>
      <c r="W174" s="82"/>
      <c r="X174" s="82"/>
      <c r="Y174" s="82"/>
      <c r="Z174" s="82"/>
      <c r="AA174" s="82"/>
      <c r="AB174" s="82"/>
      <c r="AC174" s="82"/>
      <c r="AD174" s="82"/>
    </row>
    <row r="175" spans="9:30" s="187" customFormat="1">
      <c r="I175" s="322"/>
      <c r="J175" s="322"/>
      <c r="K175" s="82"/>
      <c r="L175" s="82"/>
      <c r="M175" s="82"/>
      <c r="N175" s="82"/>
      <c r="O175" s="82"/>
      <c r="P175" s="82"/>
      <c r="Q175" s="82"/>
      <c r="R175" s="82"/>
      <c r="S175" s="82"/>
      <c r="T175" s="82"/>
      <c r="U175" s="82"/>
      <c r="V175" s="82"/>
      <c r="W175" s="82"/>
      <c r="X175" s="82"/>
      <c r="Y175" s="82"/>
      <c r="Z175" s="82"/>
      <c r="AA175" s="82"/>
      <c r="AB175" s="82"/>
      <c r="AC175" s="82"/>
      <c r="AD175" s="82"/>
    </row>
    <row r="176" spans="9:30" s="187" customFormat="1">
      <c r="I176" s="322"/>
      <c r="J176" s="322"/>
      <c r="K176" s="82"/>
      <c r="L176" s="82"/>
      <c r="M176" s="82"/>
      <c r="N176" s="82"/>
      <c r="O176" s="82"/>
      <c r="P176" s="82"/>
      <c r="Q176" s="82"/>
      <c r="R176" s="82"/>
      <c r="S176" s="82"/>
      <c r="T176" s="82"/>
      <c r="U176" s="82"/>
      <c r="V176" s="82"/>
      <c r="W176" s="82"/>
      <c r="X176" s="82"/>
      <c r="Y176" s="82"/>
      <c r="Z176" s="82"/>
      <c r="AA176" s="82"/>
      <c r="AB176" s="82"/>
      <c r="AC176" s="82"/>
      <c r="AD176" s="82"/>
    </row>
    <row r="177" spans="1:30" s="187" customFormat="1">
      <c r="A177" s="186"/>
      <c r="B177" s="186"/>
      <c r="C177" s="186"/>
      <c r="D177" s="186"/>
      <c r="E177" s="186"/>
      <c r="F177" s="186"/>
      <c r="G177" s="186"/>
      <c r="H177" s="186"/>
      <c r="I177" s="323"/>
      <c r="J177" s="323"/>
      <c r="K177" s="25"/>
      <c r="L177" s="25"/>
      <c r="M177" s="25"/>
      <c r="N177" s="25"/>
      <c r="O177" s="25"/>
      <c r="P177" s="25"/>
      <c r="Q177" s="25"/>
      <c r="R177" s="25"/>
      <c r="S177" s="25"/>
      <c r="T177" s="25"/>
      <c r="U177" s="25"/>
      <c r="V177" s="25"/>
      <c r="W177" s="25"/>
      <c r="X177" s="25"/>
      <c r="Y177" s="25"/>
      <c r="Z177" s="25"/>
      <c r="AA177" s="25"/>
      <c r="AB177" s="25"/>
      <c r="AC177" s="82"/>
      <c r="AD177" s="82"/>
    </row>
    <row r="178" spans="1:30">
      <c r="I178" s="323"/>
      <c r="J178" s="323"/>
    </row>
    <row r="179" spans="1:30">
      <c r="I179" s="323"/>
      <c r="J179" s="323"/>
    </row>
    <row r="180" spans="1:30">
      <c r="I180" s="323"/>
      <c r="J180" s="323"/>
    </row>
    <row r="181" spans="1:30">
      <c r="I181" s="323"/>
      <c r="J181" s="323"/>
    </row>
    <row r="182" spans="1:30">
      <c r="I182" s="323"/>
      <c r="J182" s="323"/>
    </row>
    <row r="183" spans="1:30">
      <c r="I183" s="323"/>
      <c r="J183" s="323"/>
    </row>
    <row r="184" spans="1:30">
      <c r="I184" s="323"/>
      <c r="J184" s="323"/>
    </row>
    <row r="185" spans="1:30">
      <c r="I185" s="323"/>
      <c r="J185" s="323"/>
    </row>
    <row r="186" spans="1:30">
      <c r="I186" s="323"/>
      <c r="J186" s="323"/>
    </row>
    <row r="187" spans="1:30">
      <c r="I187" s="323"/>
      <c r="J187" s="323"/>
    </row>
    <row r="188" spans="1:30">
      <c r="I188" s="323"/>
      <c r="J188" s="323"/>
    </row>
    <row r="189" spans="1:30">
      <c r="I189" s="323"/>
      <c r="J189" s="323"/>
    </row>
    <row r="190" spans="1:30">
      <c r="I190" s="323"/>
      <c r="J190" s="323"/>
    </row>
    <row r="191" spans="1:30">
      <c r="I191" s="323"/>
      <c r="J191" s="323"/>
    </row>
    <row r="192" spans="1:30">
      <c r="I192" s="323"/>
      <c r="J192" s="323"/>
    </row>
    <row r="193" spans="9:60">
      <c r="I193" s="323"/>
      <c r="J193" s="323"/>
    </row>
    <row r="194" spans="9:60">
      <c r="I194" s="323"/>
      <c r="J194" s="323"/>
    </row>
    <row r="195" spans="9:60">
      <c r="I195" s="323"/>
      <c r="J195" s="323"/>
    </row>
    <row r="196" spans="9:60">
      <c r="I196" s="323"/>
      <c r="J196" s="323"/>
      <c r="AV196" s="342"/>
      <c r="AW196" s="342"/>
      <c r="AX196" s="342"/>
      <c r="AY196" s="342"/>
      <c r="AZ196" s="342"/>
      <c r="BA196" s="342"/>
      <c r="BB196" s="342"/>
      <c r="BC196" s="342"/>
      <c r="BD196" s="342"/>
      <c r="BE196" s="342"/>
      <c r="BF196" s="342"/>
      <c r="BG196" s="342"/>
      <c r="BH196" s="342"/>
    </row>
    <row r="197" spans="9:60">
      <c r="I197" s="323"/>
      <c r="J197" s="323"/>
    </row>
    <row r="198" spans="9:60">
      <c r="I198" s="323"/>
      <c r="J198" s="323"/>
    </row>
    <row r="199" spans="9:60">
      <c r="I199" s="323"/>
      <c r="J199" s="323"/>
    </row>
    <row r="200" spans="9:60">
      <c r="I200" s="323"/>
      <c r="J200" s="323"/>
      <c r="AV200" s="25"/>
      <c r="AW200" s="25"/>
      <c r="AX200" s="25"/>
      <c r="AY200" s="25"/>
      <c r="AZ200" s="25"/>
      <c r="BA200" s="25"/>
      <c r="BB200" s="25"/>
      <c r="BC200" s="25"/>
      <c r="BD200" s="25"/>
    </row>
    <row r="201" spans="9:60">
      <c r="I201" s="323"/>
      <c r="J201" s="323"/>
      <c r="BA201" s="25"/>
      <c r="BB201" s="25"/>
      <c r="BC201" s="25"/>
      <c r="BD201" s="25"/>
      <c r="BE201" s="25"/>
      <c r="BF201" s="25"/>
    </row>
    <row r="202" spans="9:60">
      <c r="I202" s="323"/>
      <c r="J202" s="323"/>
    </row>
    <row r="203" spans="9:60">
      <c r="I203" s="323"/>
      <c r="J203" s="323"/>
    </row>
    <row r="204" spans="9:60">
      <c r="I204" s="323"/>
      <c r="J204" s="323"/>
    </row>
    <row r="205" spans="9:60">
      <c r="I205" s="323"/>
      <c r="J205" s="323"/>
    </row>
    <row r="206" spans="9:60">
      <c r="I206" s="323"/>
      <c r="J206" s="323"/>
    </row>
    <row r="207" spans="9:60">
      <c r="I207" s="323"/>
      <c r="J207" s="323"/>
    </row>
    <row r="208" spans="9:60">
      <c r="I208" s="323"/>
      <c r="J208" s="323"/>
    </row>
    <row r="209" spans="9:10">
      <c r="I209" s="323"/>
      <c r="J209" s="323"/>
    </row>
    <row r="210" spans="9:10">
      <c r="I210" s="323"/>
      <c r="J210" s="323"/>
    </row>
    <row r="211" spans="9:10">
      <c r="I211" s="323"/>
      <c r="J211" s="323"/>
    </row>
    <row r="212" spans="9:10">
      <c r="I212" s="323"/>
      <c r="J212" s="323"/>
    </row>
    <row r="213" spans="9:10">
      <c r="I213" s="323"/>
      <c r="J213" s="323"/>
    </row>
    <row r="214" spans="9:10">
      <c r="I214" s="323"/>
      <c r="J214" s="323"/>
    </row>
    <row r="215" spans="9:10">
      <c r="I215" s="323"/>
      <c r="J215" s="323"/>
    </row>
    <row r="216" spans="9:10">
      <c r="I216" s="323"/>
      <c r="J216" s="323"/>
    </row>
    <row r="217" spans="9:10">
      <c r="I217" s="323"/>
      <c r="J217" s="323"/>
    </row>
    <row r="218" spans="9:10">
      <c r="I218" s="323"/>
      <c r="J218" s="323"/>
    </row>
    <row r="219" spans="9:10">
      <c r="I219" s="323"/>
      <c r="J219" s="323"/>
    </row>
    <row r="220" spans="9:10">
      <c r="I220" s="323"/>
      <c r="J220" s="323"/>
    </row>
    <row r="221" spans="9:10">
      <c r="I221" s="323"/>
      <c r="J221" s="323"/>
    </row>
    <row r="222" spans="9:10">
      <c r="I222" s="323"/>
      <c r="J222" s="323"/>
    </row>
    <row r="223" spans="9:10">
      <c r="I223" s="323"/>
      <c r="J223" s="323"/>
    </row>
    <row r="224" spans="9:10">
      <c r="I224" s="323"/>
      <c r="J224" s="323"/>
    </row>
    <row r="225" spans="9:10">
      <c r="I225" s="323"/>
      <c r="J225" s="323"/>
    </row>
    <row r="226" spans="9:10">
      <c r="I226" s="323"/>
      <c r="J226" s="323"/>
    </row>
    <row r="227" spans="9:10">
      <c r="I227" s="323"/>
      <c r="J227" s="323"/>
    </row>
    <row r="228" spans="9:10">
      <c r="I228" s="323"/>
      <c r="J228" s="323"/>
    </row>
    <row r="229" spans="9:10">
      <c r="I229" s="323"/>
      <c r="J229" s="323"/>
    </row>
    <row r="230" spans="9:10">
      <c r="I230" s="323"/>
      <c r="J230" s="323"/>
    </row>
    <row r="231" spans="9:10">
      <c r="I231" s="323"/>
      <c r="J231" s="323"/>
    </row>
    <row r="232" spans="9:10">
      <c r="I232" s="323"/>
      <c r="J232" s="323"/>
    </row>
    <row r="233" spans="9:10">
      <c r="I233" s="323"/>
      <c r="J233" s="323"/>
    </row>
    <row r="234" spans="9:10">
      <c r="I234" s="323"/>
      <c r="J234" s="323"/>
    </row>
    <row r="235" spans="9:10">
      <c r="I235" s="323"/>
      <c r="J235" s="323"/>
    </row>
    <row r="236" spans="9:10">
      <c r="I236" s="323"/>
      <c r="J236" s="323"/>
    </row>
    <row r="237" spans="9:10">
      <c r="I237" s="323"/>
      <c r="J237" s="323"/>
    </row>
    <row r="238" spans="9:10">
      <c r="I238" s="323"/>
      <c r="J238" s="323"/>
    </row>
    <row r="239" spans="9:10">
      <c r="I239" s="323"/>
      <c r="J239" s="323"/>
    </row>
    <row r="240" spans="9:10">
      <c r="I240" s="323"/>
      <c r="J240" s="323"/>
    </row>
    <row r="241" spans="9:10">
      <c r="I241" s="323"/>
      <c r="J241" s="323"/>
    </row>
    <row r="242" spans="9:10">
      <c r="I242" s="323"/>
      <c r="J242" s="323"/>
    </row>
    <row r="243" spans="9:10">
      <c r="I243" s="323"/>
      <c r="J243" s="323"/>
    </row>
    <row r="244" spans="9:10">
      <c r="I244" s="323"/>
      <c r="J244" s="323"/>
    </row>
    <row r="245" spans="9:10">
      <c r="I245" s="323"/>
      <c r="J245" s="323"/>
    </row>
    <row r="246" spans="9:10">
      <c r="I246" s="323"/>
      <c r="J246" s="323"/>
    </row>
    <row r="247" spans="9:10">
      <c r="I247" s="323"/>
      <c r="J247" s="323"/>
    </row>
    <row r="248" spans="9:10">
      <c r="I248" s="323"/>
      <c r="J248" s="323"/>
    </row>
    <row r="249" spans="9:10">
      <c r="I249" s="323"/>
      <c r="J249" s="323"/>
    </row>
    <row r="250" spans="9:10">
      <c r="I250" s="323"/>
      <c r="J250" s="323"/>
    </row>
    <row r="251" spans="9:10">
      <c r="I251" s="323"/>
      <c r="J251" s="323"/>
    </row>
    <row r="252" spans="9:10">
      <c r="I252" s="323"/>
      <c r="J252" s="323"/>
    </row>
    <row r="253" spans="9:10">
      <c r="I253" s="323"/>
      <c r="J253" s="323"/>
    </row>
    <row r="254" spans="9:10">
      <c r="I254" s="323"/>
      <c r="J254" s="323"/>
    </row>
    <row r="255" spans="9:10">
      <c r="I255" s="323"/>
      <c r="J255" s="323"/>
    </row>
    <row r="256" spans="9:10">
      <c r="I256" s="323"/>
      <c r="J256" s="323"/>
    </row>
    <row r="257" spans="9:10">
      <c r="I257" s="323"/>
      <c r="J257" s="323"/>
    </row>
    <row r="258" spans="9:10">
      <c r="I258" s="323"/>
      <c r="J258" s="323"/>
    </row>
    <row r="259" spans="9:10">
      <c r="I259" s="323"/>
      <c r="J259" s="323"/>
    </row>
    <row r="260" spans="9:10">
      <c r="I260" s="323"/>
      <c r="J260" s="323"/>
    </row>
    <row r="261" spans="9:10">
      <c r="I261" s="323"/>
      <c r="J261" s="323"/>
    </row>
    <row r="262" spans="9:10">
      <c r="I262" s="323"/>
      <c r="J262" s="323"/>
    </row>
    <row r="263" spans="9:10">
      <c r="I263" s="323"/>
      <c r="J263" s="323"/>
    </row>
    <row r="264" spans="9:10">
      <c r="I264" s="323"/>
      <c r="J264" s="323"/>
    </row>
    <row r="265" spans="9:10">
      <c r="I265" s="323"/>
      <c r="J265" s="323"/>
    </row>
    <row r="266" spans="9:10">
      <c r="I266" s="323"/>
      <c r="J266" s="323"/>
    </row>
    <row r="267" spans="9:10">
      <c r="I267" s="323"/>
      <c r="J267" s="323"/>
    </row>
    <row r="268" spans="9:10">
      <c r="I268" s="323"/>
      <c r="J268" s="323"/>
    </row>
    <row r="269" spans="9:10">
      <c r="I269" s="323"/>
      <c r="J269" s="323"/>
    </row>
    <row r="270" spans="9:10">
      <c r="I270" s="323"/>
      <c r="J270" s="323"/>
    </row>
    <row r="271" spans="9:10">
      <c r="I271" s="323"/>
      <c r="J271" s="323"/>
    </row>
    <row r="272" spans="9:10">
      <c r="I272" s="323"/>
      <c r="J272" s="323"/>
    </row>
    <row r="273" spans="9:10">
      <c r="I273" s="323"/>
      <c r="J273" s="323"/>
    </row>
    <row r="274" spans="9:10">
      <c r="I274" s="323"/>
      <c r="J274" s="323"/>
    </row>
    <row r="275" spans="9:10">
      <c r="I275" s="323"/>
      <c r="J275" s="323"/>
    </row>
    <row r="276" spans="9:10">
      <c r="I276" s="323"/>
      <c r="J276" s="323"/>
    </row>
    <row r="277" spans="9:10">
      <c r="I277" s="323"/>
      <c r="J277" s="323"/>
    </row>
    <row r="278" spans="9:10">
      <c r="I278" s="323"/>
      <c r="J278" s="323"/>
    </row>
    <row r="279" spans="9:10">
      <c r="I279" s="323"/>
      <c r="J279" s="323"/>
    </row>
    <row r="280" spans="9:10">
      <c r="I280" s="323"/>
      <c r="J280" s="323"/>
    </row>
    <row r="281" spans="9:10">
      <c r="I281" s="323"/>
      <c r="J281" s="323"/>
    </row>
    <row r="282" spans="9:10">
      <c r="I282" s="323"/>
      <c r="J282" s="323"/>
    </row>
    <row r="283" spans="9:10">
      <c r="I283" s="323"/>
      <c r="J283" s="323"/>
    </row>
    <row r="284" spans="9:10">
      <c r="I284" s="323"/>
      <c r="J284" s="323"/>
    </row>
    <row r="285" spans="9:10">
      <c r="I285" s="323"/>
      <c r="J285" s="323"/>
    </row>
    <row r="286" spans="9:10">
      <c r="I286" s="323"/>
      <c r="J286" s="323"/>
    </row>
    <row r="287" spans="9:10">
      <c r="I287" s="323"/>
      <c r="J287" s="323"/>
    </row>
    <row r="288" spans="9:10">
      <c r="I288" s="323"/>
      <c r="J288" s="323"/>
    </row>
    <row r="289" spans="9:55">
      <c r="I289" s="323"/>
      <c r="J289" s="323"/>
    </row>
    <row r="290" spans="9:55">
      <c r="I290" s="323"/>
      <c r="J290" s="323"/>
      <c r="AT290" s="24"/>
    </row>
    <row r="291" spans="9:55">
      <c r="I291" s="323"/>
      <c r="J291" s="323"/>
      <c r="AT291" s="25"/>
    </row>
    <row r="292" spans="9:55">
      <c r="I292" s="323"/>
      <c r="J292" s="323"/>
      <c r="AT292" s="24"/>
    </row>
    <row r="293" spans="9:55">
      <c r="I293" s="323"/>
      <c r="J293" s="323"/>
      <c r="AT293" s="25"/>
    </row>
    <row r="294" spans="9:55">
      <c r="I294" s="323"/>
      <c r="J294" s="323"/>
      <c r="AT294" s="25"/>
    </row>
    <row r="295" spans="9:55">
      <c r="I295" s="323"/>
      <c r="J295" s="323"/>
      <c r="AT295" s="25"/>
    </row>
    <row r="296" spans="9:55">
      <c r="I296" s="323"/>
      <c r="J296" s="323"/>
      <c r="AT296" s="25"/>
      <c r="AU296" s="24"/>
    </row>
    <row r="297" spans="9:55">
      <c r="I297" s="323"/>
      <c r="J297" s="323"/>
      <c r="AT297" s="25"/>
      <c r="AU297" s="25"/>
      <c r="AV297" s="25"/>
      <c r="AW297" s="25"/>
      <c r="AX297" s="25"/>
      <c r="AY297" s="25"/>
      <c r="AZ297" s="25"/>
      <c r="BA297" s="25"/>
      <c r="BB297" s="25"/>
    </row>
    <row r="298" spans="9:55">
      <c r="I298" s="323"/>
      <c r="J298" s="323"/>
      <c r="AT298" s="25"/>
      <c r="AU298" s="24"/>
      <c r="AV298" s="25"/>
      <c r="AW298" s="25"/>
      <c r="AX298" s="25"/>
      <c r="AY298" s="25"/>
      <c r="AZ298" s="25"/>
      <c r="BA298" s="25"/>
      <c r="BB298" s="25"/>
      <c r="BC298" s="25"/>
    </row>
    <row r="299" spans="9:55">
      <c r="I299" s="323"/>
      <c r="J299" s="323"/>
      <c r="AT299" s="25"/>
      <c r="AU299" s="25"/>
      <c r="AV299" s="25"/>
      <c r="AW299" s="25"/>
      <c r="AX299" s="25"/>
      <c r="AY299" s="25"/>
      <c r="AZ299" s="25"/>
      <c r="BA299" s="25"/>
    </row>
    <row r="300" spans="9:55">
      <c r="I300" s="323"/>
      <c r="J300" s="323"/>
      <c r="AT300" s="25"/>
      <c r="AU300" s="25"/>
      <c r="AV300" s="25"/>
    </row>
    <row r="301" spans="9:55">
      <c r="I301" s="323"/>
      <c r="J301" s="323"/>
      <c r="AT301" s="25"/>
      <c r="AU301" s="25"/>
      <c r="AV301" s="25"/>
    </row>
    <row r="302" spans="9:55">
      <c r="I302" s="323"/>
      <c r="J302" s="323"/>
      <c r="AT302" s="25"/>
      <c r="AU302" s="25"/>
      <c r="AV302" s="25"/>
    </row>
    <row r="303" spans="9:55">
      <c r="I303" s="323"/>
      <c r="J303" s="323"/>
      <c r="AT303" s="25"/>
      <c r="AU303" s="25"/>
      <c r="AV303" s="25"/>
    </row>
    <row r="304" spans="9:55">
      <c r="I304" s="323"/>
      <c r="J304" s="323"/>
      <c r="AT304" s="25"/>
      <c r="AU304" s="25"/>
      <c r="AV304" s="25"/>
    </row>
    <row r="305" spans="9:48">
      <c r="I305" s="323"/>
      <c r="J305" s="323"/>
      <c r="AT305" s="25"/>
      <c r="AU305" s="25"/>
      <c r="AV305" s="25"/>
    </row>
    <row r="306" spans="9:48">
      <c r="I306" s="323"/>
      <c r="J306" s="323"/>
      <c r="AT306" s="25"/>
      <c r="AU306" s="25"/>
      <c r="AV306" s="25"/>
    </row>
    <row r="307" spans="9:48">
      <c r="I307" s="323"/>
      <c r="J307" s="323"/>
      <c r="AT307" s="25"/>
      <c r="AU307" s="25"/>
      <c r="AV307" s="25"/>
    </row>
    <row r="308" spans="9:48">
      <c r="I308" s="323"/>
      <c r="J308" s="323"/>
      <c r="AT308" s="25"/>
      <c r="AU308" s="25"/>
      <c r="AV308" s="25"/>
    </row>
    <row r="309" spans="9:48">
      <c r="I309" s="323"/>
      <c r="J309" s="323"/>
      <c r="AT309" s="25"/>
      <c r="AU309" s="25"/>
      <c r="AV309" s="25"/>
    </row>
    <row r="310" spans="9:48">
      <c r="I310" s="323"/>
      <c r="J310" s="323"/>
      <c r="AT310" s="25"/>
      <c r="AU310" s="25"/>
      <c r="AV310" s="25"/>
    </row>
    <row r="311" spans="9:48">
      <c r="I311" s="323"/>
      <c r="J311" s="323"/>
      <c r="AT311" s="25"/>
      <c r="AU311" s="25"/>
      <c r="AV311" s="25"/>
    </row>
    <row r="312" spans="9:48">
      <c r="I312" s="323"/>
      <c r="J312" s="323"/>
      <c r="AU312" s="25"/>
      <c r="AV312" s="25"/>
    </row>
    <row r="313" spans="9:48">
      <c r="I313" s="323"/>
      <c r="J313" s="323"/>
      <c r="AU313" s="25"/>
      <c r="AV313" s="25"/>
    </row>
    <row r="314" spans="9:48">
      <c r="I314" s="323"/>
      <c r="J314" s="323"/>
      <c r="AU314" s="25"/>
      <c r="AV314" s="25"/>
    </row>
    <row r="315" spans="9:48">
      <c r="I315" s="323"/>
      <c r="J315" s="323"/>
      <c r="AU315" s="25"/>
      <c r="AV315" s="25"/>
    </row>
    <row r="316" spans="9:48">
      <c r="I316" s="323"/>
      <c r="J316" s="323"/>
      <c r="AU316" s="25"/>
      <c r="AV316" s="25"/>
    </row>
    <row r="317" spans="9:48">
      <c r="I317" s="323"/>
      <c r="J317" s="323"/>
      <c r="AU317" s="25"/>
      <c r="AV317" s="25"/>
    </row>
    <row r="318" spans="9:48">
      <c r="I318" s="323"/>
      <c r="J318" s="323"/>
      <c r="AV318" s="25"/>
    </row>
    <row r="319" spans="9:48">
      <c r="I319" s="323"/>
      <c r="J319" s="323"/>
    </row>
    <row r="320" spans="9:48">
      <c r="I320" s="323"/>
      <c r="J320" s="323"/>
    </row>
    <row r="321" spans="9:10">
      <c r="I321" s="323"/>
      <c r="J321" s="323"/>
    </row>
    <row r="322" spans="9:10">
      <c r="I322" s="323"/>
      <c r="J322" s="323"/>
    </row>
    <row r="323" spans="9:10">
      <c r="I323" s="323"/>
      <c r="J323" s="323"/>
    </row>
    <row r="324" spans="9:10">
      <c r="I324" s="323"/>
      <c r="J324" s="323"/>
    </row>
    <row r="325" spans="9:10">
      <c r="I325" s="323"/>
      <c r="J325" s="323"/>
    </row>
    <row r="326" spans="9:10">
      <c r="I326" s="323"/>
      <c r="J326" s="323"/>
    </row>
    <row r="327" spans="9:10">
      <c r="I327" s="323"/>
      <c r="J327" s="323"/>
    </row>
    <row r="328" spans="9:10">
      <c r="I328" s="323"/>
      <c r="J328" s="323"/>
    </row>
    <row r="329" spans="9:10">
      <c r="I329" s="323"/>
      <c r="J329" s="323"/>
    </row>
    <row r="330" spans="9:10">
      <c r="I330" s="323"/>
      <c r="J330" s="323"/>
    </row>
    <row r="331" spans="9:10">
      <c r="I331" s="323"/>
      <c r="J331" s="323"/>
    </row>
    <row r="332" spans="9:10">
      <c r="I332" s="323"/>
      <c r="J332" s="323"/>
    </row>
    <row r="333" spans="9:10">
      <c r="I333" s="323"/>
      <c r="J333" s="323"/>
    </row>
    <row r="334" spans="9:10">
      <c r="I334" s="323"/>
      <c r="J334" s="323"/>
    </row>
    <row r="335" spans="9:10">
      <c r="I335" s="323"/>
      <c r="J335" s="323"/>
    </row>
    <row r="336" spans="9:10">
      <c r="I336" s="323"/>
      <c r="J336" s="323"/>
    </row>
    <row r="337" spans="9:10">
      <c r="I337" s="323"/>
      <c r="J337" s="323"/>
    </row>
    <row r="338" spans="9:10">
      <c r="I338" s="323"/>
      <c r="J338" s="323"/>
    </row>
    <row r="339" spans="9:10">
      <c r="I339" s="323"/>
      <c r="J339" s="323"/>
    </row>
    <row r="340" spans="9:10">
      <c r="I340" s="323"/>
      <c r="J340" s="323"/>
    </row>
    <row r="341" spans="9:10">
      <c r="I341" s="323"/>
      <c r="J341" s="323"/>
    </row>
    <row r="342" spans="9:10">
      <c r="I342" s="323"/>
      <c r="J342" s="323"/>
    </row>
    <row r="343" spans="9:10">
      <c r="I343" s="323"/>
      <c r="J343" s="323"/>
    </row>
    <row r="344" spans="9:10">
      <c r="I344" s="323"/>
      <c r="J344" s="323"/>
    </row>
    <row r="345" spans="9:10">
      <c r="I345" s="323"/>
      <c r="J345" s="323"/>
    </row>
    <row r="346" spans="9:10">
      <c r="I346" s="323"/>
      <c r="J346" s="323"/>
    </row>
    <row r="347" spans="9:10">
      <c r="I347" s="323"/>
      <c r="J347" s="323"/>
    </row>
    <row r="348" spans="9:10">
      <c r="I348" s="323"/>
      <c r="J348" s="323"/>
    </row>
    <row r="349" spans="9:10">
      <c r="I349" s="323"/>
      <c r="J349" s="323"/>
    </row>
    <row r="350" spans="9:10">
      <c r="I350" s="323"/>
      <c r="J350" s="323"/>
    </row>
    <row r="351" spans="9:10">
      <c r="I351" s="323"/>
      <c r="J351" s="323"/>
    </row>
    <row r="352" spans="9:10">
      <c r="I352" s="323"/>
      <c r="J352" s="323"/>
    </row>
    <row r="353" spans="9:10">
      <c r="I353" s="323"/>
      <c r="J353" s="323"/>
    </row>
    <row r="354" spans="9:10">
      <c r="I354" s="323"/>
      <c r="J354" s="323"/>
    </row>
    <row r="355" spans="9:10">
      <c r="I355" s="323"/>
      <c r="J355" s="323"/>
    </row>
    <row r="356" spans="9:10">
      <c r="I356" s="323"/>
      <c r="J356" s="323"/>
    </row>
    <row r="357" spans="9:10">
      <c r="I357" s="323"/>
      <c r="J357" s="323"/>
    </row>
    <row r="358" spans="9:10">
      <c r="I358" s="323"/>
      <c r="J358" s="323"/>
    </row>
    <row r="359" spans="9:10">
      <c r="I359" s="323"/>
      <c r="J359" s="323"/>
    </row>
    <row r="360" spans="9:10">
      <c r="I360" s="323"/>
      <c r="J360" s="323"/>
    </row>
    <row r="361" spans="9:10">
      <c r="I361" s="323"/>
      <c r="J361" s="323"/>
    </row>
    <row r="362" spans="9:10">
      <c r="I362" s="323"/>
      <c r="J362" s="323"/>
    </row>
    <row r="363" spans="9:10">
      <c r="I363" s="323"/>
      <c r="J363" s="323"/>
    </row>
    <row r="364" spans="9:10">
      <c r="I364" s="323"/>
      <c r="J364" s="323"/>
    </row>
    <row r="365" spans="9:10">
      <c r="I365" s="323"/>
      <c r="J365" s="323"/>
    </row>
    <row r="366" spans="9:10">
      <c r="I366" s="323"/>
      <c r="J366" s="323"/>
    </row>
    <row r="367" spans="9:10">
      <c r="I367" s="323"/>
      <c r="J367" s="323"/>
    </row>
    <row r="368" spans="9:10">
      <c r="I368" s="323"/>
      <c r="J368" s="323"/>
    </row>
    <row r="369" spans="9:10">
      <c r="I369" s="323"/>
      <c r="J369" s="323"/>
    </row>
    <row r="370" spans="9:10">
      <c r="I370" s="323"/>
      <c r="J370" s="323"/>
    </row>
    <row r="371" spans="9:10">
      <c r="I371" s="323"/>
      <c r="J371" s="323"/>
    </row>
    <row r="372" spans="9:10">
      <c r="I372" s="323"/>
      <c r="J372" s="323"/>
    </row>
    <row r="373" spans="9:10">
      <c r="I373" s="323"/>
      <c r="J373" s="323"/>
    </row>
    <row r="374" spans="9:10">
      <c r="I374" s="323"/>
      <c r="J374" s="323"/>
    </row>
    <row r="375" spans="9:10">
      <c r="I375" s="323"/>
      <c r="J375" s="323"/>
    </row>
    <row r="376" spans="9:10">
      <c r="I376" s="323"/>
      <c r="J376" s="323"/>
    </row>
    <row r="377" spans="9:10">
      <c r="I377" s="323"/>
      <c r="J377" s="323"/>
    </row>
    <row r="378" spans="9:10">
      <c r="I378" s="323"/>
      <c r="J378" s="323"/>
    </row>
    <row r="379" spans="9:10">
      <c r="I379" s="323"/>
      <c r="J379" s="323"/>
    </row>
    <row r="380" spans="9:10">
      <c r="I380" s="323"/>
      <c r="J380" s="323"/>
    </row>
    <row r="381" spans="9:10">
      <c r="I381" s="323"/>
      <c r="J381" s="323"/>
    </row>
    <row r="382" spans="9:10">
      <c r="I382" s="323"/>
      <c r="J382" s="323"/>
    </row>
    <row r="383" spans="9:10">
      <c r="I383" s="323"/>
      <c r="J383" s="323"/>
    </row>
    <row r="384" spans="9:10">
      <c r="I384" s="323"/>
      <c r="J384" s="323"/>
    </row>
    <row r="385" spans="9:10">
      <c r="I385" s="323"/>
      <c r="J385" s="323"/>
    </row>
    <row r="386" spans="9:10">
      <c r="I386" s="323"/>
      <c r="J386" s="323"/>
    </row>
    <row r="387" spans="9:10">
      <c r="I387" s="323"/>
      <c r="J387" s="323"/>
    </row>
    <row r="388" spans="9:10">
      <c r="I388" s="323"/>
      <c r="J388" s="323"/>
    </row>
    <row r="389" spans="9:10">
      <c r="I389" s="323"/>
      <c r="J389" s="323"/>
    </row>
    <row r="390" spans="9:10">
      <c r="I390" s="323"/>
      <c r="J390" s="323"/>
    </row>
    <row r="391" spans="9:10">
      <c r="I391" s="323"/>
      <c r="J391" s="323"/>
    </row>
    <row r="392" spans="9:10">
      <c r="I392" s="323"/>
      <c r="J392" s="323"/>
    </row>
    <row r="393" spans="9:10">
      <c r="I393" s="323"/>
      <c r="J393" s="323"/>
    </row>
    <row r="394" spans="9:10">
      <c r="I394" s="323"/>
      <c r="J394" s="323"/>
    </row>
    <row r="395" spans="9:10">
      <c r="I395" s="323"/>
      <c r="J395" s="323"/>
    </row>
    <row r="396" spans="9:10">
      <c r="I396" s="323"/>
      <c r="J396" s="323"/>
    </row>
    <row r="397" spans="9:10">
      <c r="I397" s="323"/>
      <c r="J397" s="323"/>
    </row>
    <row r="398" spans="9:10">
      <c r="I398" s="323"/>
      <c r="J398" s="323"/>
    </row>
    <row r="399" spans="9:10">
      <c r="I399" s="323"/>
      <c r="J399" s="323"/>
    </row>
    <row r="400" spans="9:10">
      <c r="I400" s="323"/>
      <c r="J400" s="323"/>
    </row>
    <row r="401" spans="9:10">
      <c r="I401" s="323"/>
      <c r="J401" s="323"/>
    </row>
    <row r="402" spans="9:10">
      <c r="I402" s="323"/>
      <c r="J402" s="323"/>
    </row>
    <row r="403" spans="9:10">
      <c r="I403" s="323"/>
      <c r="J403" s="323"/>
    </row>
    <row r="404" spans="9:10">
      <c r="I404" s="323"/>
      <c r="J404" s="323"/>
    </row>
    <row r="405" spans="9:10">
      <c r="I405" s="323"/>
      <c r="J405" s="323"/>
    </row>
    <row r="406" spans="9:10">
      <c r="I406" s="323"/>
      <c r="J406" s="323"/>
    </row>
    <row r="407" spans="9:10">
      <c r="I407" s="323"/>
      <c r="J407" s="323"/>
    </row>
    <row r="408" spans="9:10">
      <c r="I408" s="323"/>
      <c r="J408" s="323"/>
    </row>
    <row r="409" spans="9:10">
      <c r="I409" s="323"/>
      <c r="J409" s="323"/>
    </row>
    <row r="410" spans="9:10">
      <c r="I410" s="323"/>
      <c r="J410" s="323"/>
    </row>
    <row r="411" spans="9:10">
      <c r="I411" s="323"/>
      <c r="J411" s="323"/>
    </row>
    <row r="412" spans="9:10">
      <c r="I412" s="323"/>
      <c r="J412" s="323"/>
    </row>
    <row r="413" spans="9:10">
      <c r="I413" s="323"/>
      <c r="J413" s="323"/>
    </row>
    <row r="414" spans="9:10">
      <c r="I414" s="323"/>
      <c r="J414" s="323"/>
    </row>
    <row r="415" spans="9:10">
      <c r="I415" s="323"/>
      <c r="J415" s="323"/>
    </row>
    <row r="416" spans="9:10">
      <c r="I416" s="323"/>
      <c r="J416" s="323"/>
    </row>
    <row r="417" spans="9:10">
      <c r="I417" s="323"/>
      <c r="J417" s="323"/>
    </row>
    <row r="418" spans="9:10">
      <c r="I418" s="323"/>
      <c r="J418" s="323"/>
    </row>
    <row r="419" spans="9:10">
      <c r="I419" s="323"/>
      <c r="J419" s="323"/>
    </row>
    <row r="420" spans="9:10">
      <c r="I420" s="323"/>
      <c r="J420" s="323"/>
    </row>
    <row r="421" spans="9:10">
      <c r="I421" s="323"/>
      <c r="J421" s="323"/>
    </row>
    <row r="422" spans="9:10">
      <c r="I422" s="323"/>
      <c r="J422" s="323"/>
    </row>
    <row r="423" spans="9:10">
      <c r="I423" s="323"/>
      <c r="J423" s="323"/>
    </row>
    <row r="424" spans="9:10">
      <c r="I424" s="323"/>
      <c r="J424" s="323"/>
    </row>
    <row r="425" spans="9:10">
      <c r="I425" s="323"/>
      <c r="J425" s="323"/>
    </row>
    <row r="426" spans="9:10">
      <c r="I426" s="323"/>
      <c r="J426" s="323"/>
    </row>
    <row r="427" spans="9:10">
      <c r="I427" s="323"/>
      <c r="J427" s="323"/>
    </row>
    <row r="428" spans="9:10">
      <c r="I428" s="323"/>
      <c r="J428" s="323"/>
    </row>
    <row r="429" spans="9:10">
      <c r="I429" s="323"/>
      <c r="J429" s="323"/>
    </row>
    <row r="430" spans="9:10">
      <c r="I430" s="323"/>
      <c r="J430" s="323"/>
    </row>
    <row r="431" spans="9:10">
      <c r="I431" s="323"/>
      <c r="J431" s="323"/>
    </row>
    <row r="432" spans="9:10">
      <c r="I432" s="323"/>
      <c r="J432" s="323"/>
    </row>
    <row r="433" spans="9:10">
      <c r="I433" s="323"/>
      <c r="J433" s="323"/>
    </row>
    <row r="434" spans="9:10">
      <c r="I434" s="323"/>
      <c r="J434" s="323"/>
    </row>
    <row r="435" spans="9:10">
      <c r="I435" s="323"/>
      <c r="J435" s="323"/>
    </row>
    <row r="436" spans="9:10">
      <c r="I436" s="323"/>
      <c r="J436" s="323"/>
    </row>
    <row r="437" spans="9:10">
      <c r="I437" s="323"/>
      <c r="J437" s="323"/>
    </row>
  </sheetData>
  <sheetProtection password="DDA1" sheet="1" objects="1" scenarios="1" selectLockedCells="1"/>
  <mergeCells count="254">
    <mergeCell ref="A3:C3"/>
    <mergeCell ref="A4:A5"/>
    <mergeCell ref="B4:C4"/>
    <mergeCell ref="E17:E18"/>
    <mergeCell ref="A11:A12"/>
    <mergeCell ref="B11:B12"/>
    <mergeCell ref="A13:A14"/>
    <mergeCell ref="B13:B14"/>
    <mergeCell ref="E15:E16"/>
    <mergeCell ref="E13:E14"/>
    <mergeCell ref="A9:C9"/>
    <mergeCell ref="A17:A18"/>
    <mergeCell ref="B17:B18"/>
    <mergeCell ref="A15:A16"/>
    <mergeCell ref="B15:B16"/>
    <mergeCell ref="G15:G16"/>
    <mergeCell ref="F17:F18"/>
    <mergeCell ref="E11:E12"/>
    <mergeCell ref="F11:F12"/>
    <mergeCell ref="G17:G18"/>
    <mergeCell ref="W9:AA9"/>
    <mergeCell ref="D9:G9"/>
    <mergeCell ref="R9:V9"/>
    <mergeCell ref="G11:G12"/>
    <mergeCell ref="H9:L9"/>
    <mergeCell ref="M9:Q9"/>
    <mergeCell ref="D11:D12"/>
    <mergeCell ref="D13:D14"/>
    <mergeCell ref="D15:D16"/>
    <mergeCell ref="A39:A40"/>
    <mergeCell ref="B39:B40"/>
    <mergeCell ref="K35:L35"/>
    <mergeCell ref="M35:N35"/>
    <mergeCell ref="G35:G36"/>
    <mergeCell ref="A37:A38"/>
    <mergeCell ref="B37:B38"/>
    <mergeCell ref="F35:F36"/>
    <mergeCell ref="I35:J35"/>
    <mergeCell ref="D34:H34"/>
    <mergeCell ref="O35:O36"/>
    <mergeCell ref="A35:A36"/>
    <mergeCell ref="B35:B36"/>
    <mergeCell ref="A34:B34"/>
    <mergeCell ref="F13:F14"/>
    <mergeCell ref="G13:G14"/>
    <mergeCell ref="A29:A30"/>
    <mergeCell ref="B29:B30"/>
    <mergeCell ref="D33:O33"/>
    <mergeCell ref="D35:D36"/>
    <mergeCell ref="E35:E36"/>
    <mergeCell ref="D29:D30"/>
    <mergeCell ref="E29:E30"/>
    <mergeCell ref="F29:F30"/>
    <mergeCell ref="G29:G30"/>
    <mergeCell ref="D23:D24"/>
    <mergeCell ref="A19:A20"/>
    <mergeCell ref="F15:F16"/>
    <mergeCell ref="D17:D18"/>
    <mergeCell ref="D19:D20"/>
    <mergeCell ref="D21:D22"/>
    <mergeCell ref="G27:G28"/>
    <mergeCell ref="E19:E20"/>
    <mergeCell ref="X35:Y35"/>
    <mergeCell ref="H35:H36"/>
    <mergeCell ref="E25:E26"/>
    <mergeCell ref="Z35:AA35"/>
    <mergeCell ref="B19:B20"/>
    <mergeCell ref="A21:A22"/>
    <mergeCell ref="B21:B22"/>
    <mergeCell ref="A23:A24"/>
    <mergeCell ref="B23:B24"/>
    <mergeCell ref="A25:A26"/>
    <mergeCell ref="B25:B26"/>
    <mergeCell ref="B27:B28"/>
    <mergeCell ref="D27:D28"/>
    <mergeCell ref="A33:B33"/>
    <mergeCell ref="E23:E24"/>
    <mergeCell ref="A27:A28"/>
    <mergeCell ref="G19:G20"/>
    <mergeCell ref="E21:E22"/>
    <mergeCell ref="D25:D26"/>
    <mergeCell ref="G25:G26"/>
    <mergeCell ref="E27:E28"/>
    <mergeCell ref="C35:C36"/>
    <mergeCell ref="U35:U36"/>
    <mergeCell ref="V35:W35"/>
    <mergeCell ref="AB35:AB36"/>
    <mergeCell ref="AX18:AX20"/>
    <mergeCell ref="F25:F26"/>
    <mergeCell ref="V34:AA34"/>
    <mergeCell ref="P33:AB33"/>
    <mergeCell ref="AW36:AW40"/>
    <mergeCell ref="R35:R36"/>
    <mergeCell ref="S35:S36"/>
    <mergeCell ref="T35:T36"/>
    <mergeCell ref="P35:P36"/>
    <mergeCell ref="Q34:U34"/>
    <mergeCell ref="AX33:AX35"/>
    <mergeCell ref="Q35:Q36"/>
    <mergeCell ref="F23:F24"/>
    <mergeCell ref="G23:G24"/>
    <mergeCell ref="F27:F28"/>
    <mergeCell ref="I34:N34"/>
    <mergeCell ref="AX21:AX23"/>
    <mergeCell ref="AW24:AW28"/>
    <mergeCell ref="AV18:AV28"/>
    <mergeCell ref="AW18:AW23"/>
    <mergeCell ref="F21:F22"/>
    <mergeCell ref="G21:G22"/>
    <mergeCell ref="F19:F20"/>
    <mergeCell ref="AX54:AX56"/>
    <mergeCell ref="A55:A56"/>
    <mergeCell ref="B55:B56"/>
    <mergeCell ref="AX57:AX60"/>
    <mergeCell ref="Z60:Z61"/>
    <mergeCell ref="A53:A54"/>
    <mergeCell ref="AW48:AW52"/>
    <mergeCell ref="A49:A50"/>
    <mergeCell ref="B49:B50"/>
    <mergeCell ref="A51:A52"/>
    <mergeCell ref="B51:B52"/>
    <mergeCell ref="AV42:AV52"/>
    <mergeCell ref="B41:B42"/>
    <mergeCell ref="A41:A42"/>
    <mergeCell ref="AX42:AX44"/>
    <mergeCell ref="A43:A44"/>
    <mergeCell ref="B43:B44"/>
    <mergeCell ref="A45:A46"/>
    <mergeCell ref="B45:B46"/>
    <mergeCell ref="AX45:AX47"/>
    <mergeCell ref="AW42:AW47"/>
    <mergeCell ref="A47:A48"/>
    <mergeCell ref="B47:B48"/>
    <mergeCell ref="AW61:AW65"/>
    <mergeCell ref="A62:A65"/>
    <mergeCell ref="B62:B65"/>
    <mergeCell ref="Z62:Z63"/>
    <mergeCell ref="C64:C65"/>
    <mergeCell ref="Y64:Y65"/>
    <mergeCell ref="Z64:Z65"/>
    <mergeCell ref="AV54:AV65"/>
    <mergeCell ref="AW54:AW60"/>
    <mergeCell ref="A59:Z59"/>
    <mergeCell ref="B53:B54"/>
    <mergeCell ref="C62:C63"/>
    <mergeCell ref="Y62:Y63"/>
    <mergeCell ref="X60:X61"/>
    <mergeCell ref="Y60:Y61"/>
    <mergeCell ref="A60:A61"/>
    <mergeCell ref="B60:B61"/>
    <mergeCell ref="C60:C61"/>
    <mergeCell ref="W60:W61"/>
    <mergeCell ref="A66:A69"/>
    <mergeCell ref="B66:B69"/>
    <mergeCell ref="AX67:AX69"/>
    <mergeCell ref="C68:C69"/>
    <mergeCell ref="Y68:Y69"/>
    <mergeCell ref="Z68:Z69"/>
    <mergeCell ref="Z66:Z67"/>
    <mergeCell ref="C66:C67"/>
    <mergeCell ref="Y66:Y67"/>
    <mergeCell ref="AV67:AV77"/>
    <mergeCell ref="Z72:Z73"/>
    <mergeCell ref="AW67:AW72"/>
    <mergeCell ref="AX70:AX72"/>
    <mergeCell ref="C70:C71"/>
    <mergeCell ref="Y70:Y71"/>
    <mergeCell ref="Z70:Z71"/>
    <mergeCell ref="C72:C73"/>
    <mergeCell ref="Y72:Y73"/>
    <mergeCell ref="AW73:AW77"/>
    <mergeCell ref="Z74:Z75"/>
    <mergeCell ref="Z76:Z77"/>
    <mergeCell ref="A70:A73"/>
    <mergeCell ref="B70:B73"/>
    <mergeCell ref="A78:A81"/>
    <mergeCell ref="B78:B81"/>
    <mergeCell ref="C74:C75"/>
    <mergeCell ref="Y74:Y75"/>
    <mergeCell ref="C76:C77"/>
    <mergeCell ref="Y76:Y77"/>
    <mergeCell ref="A74:A77"/>
    <mergeCell ref="B74:B77"/>
    <mergeCell ref="C78:C79"/>
    <mergeCell ref="AX82:AX84"/>
    <mergeCell ref="C82:C83"/>
    <mergeCell ref="Y82:Y83"/>
    <mergeCell ref="Z82:Z83"/>
    <mergeCell ref="AV79:AV89"/>
    <mergeCell ref="AX79:AX81"/>
    <mergeCell ref="C80:C81"/>
    <mergeCell ref="Y80:Y81"/>
    <mergeCell ref="AW85:AW89"/>
    <mergeCell ref="AW79:AW84"/>
    <mergeCell ref="Y78:Y79"/>
    <mergeCell ref="Z78:Z79"/>
    <mergeCell ref="Z86:Z87"/>
    <mergeCell ref="Z88:Z89"/>
    <mergeCell ref="Z84:Z85"/>
    <mergeCell ref="Y86:Y87"/>
    <mergeCell ref="C88:C89"/>
    <mergeCell ref="Y88:Y89"/>
    <mergeCell ref="C84:C85"/>
    <mergeCell ref="Y84:Y85"/>
    <mergeCell ref="Z80:Z81"/>
    <mergeCell ref="C86:C87"/>
    <mergeCell ref="A98:A101"/>
    <mergeCell ref="B98:B101"/>
    <mergeCell ref="C98:C99"/>
    <mergeCell ref="Y98:Y99"/>
    <mergeCell ref="C100:C101"/>
    <mergeCell ref="Y100:Y101"/>
    <mergeCell ref="A82:A85"/>
    <mergeCell ref="B82:B85"/>
    <mergeCell ref="A94:A97"/>
    <mergeCell ref="B94:B97"/>
    <mergeCell ref="A86:A89"/>
    <mergeCell ref="B86:B89"/>
    <mergeCell ref="A90:A93"/>
    <mergeCell ref="B90:B93"/>
    <mergeCell ref="C90:C91"/>
    <mergeCell ref="Y90:Y91"/>
    <mergeCell ref="C92:C93"/>
    <mergeCell ref="Y92:Y93"/>
    <mergeCell ref="C96:C97"/>
    <mergeCell ref="Y96:Y97"/>
    <mergeCell ref="C94:C95"/>
    <mergeCell ref="Y94:Y95"/>
    <mergeCell ref="Z92:Z93"/>
    <mergeCell ref="Z90:Z91"/>
    <mergeCell ref="Z94:Z95"/>
    <mergeCell ref="AV91:AV101"/>
    <mergeCell ref="Z96:Z97"/>
    <mergeCell ref="Z98:Z99"/>
    <mergeCell ref="AV115:AV125"/>
    <mergeCell ref="AV103:AV113"/>
    <mergeCell ref="Z100:Z101"/>
    <mergeCell ref="AX94:AX96"/>
    <mergeCell ref="AW115:AW120"/>
    <mergeCell ref="AV127:AV137"/>
    <mergeCell ref="AW127:AW132"/>
    <mergeCell ref="AX127:AX129"/>
    <mergeCell ref="AX130:AX132"/>
    <mergeCell ref="AW133:AW137"/>
    <mergeCell ref="AW97:AW101"/>
    <mergeCell ref="AW91:AW96"/>
    <mergeCell ref="AW103:AW108"/>
    <mergeCell ref="AX103:AX105"/>
    <mergeCell ref="AX106:AX108"/>
    <mergeCell ref="AW109:AW113"/>
    <mergeCell ref="AX91:AX93"/>
    <mergeCell ref="AX115:AX117"/>
    <mergeCell ref="AX118:AX120"/>
    <mergeCell ref="AW121:AW125"/>
  </mergeCells>
  <phoneticPr fontId="57" type="noConversion"/>
  <dataValidations count="5">
    <dataValidation type="list" allowBlank="1" showInputMessage="1" showErrorMessage="1" sqref="S11:S30 X11:X30">
      <formula1>$BB$10:$BB$13</formula1>
    </dataValidation>
    <dataValidation type="list" allowBlank="1" showInputMessage="1" showErrorMessage="1" sqref="N11:N30">
      <formula1>$AZ$10:$AZ$13</formula1>
    </dataValidation>
    <dataValidation type="list" allowBlank="1" showInputMessage="1" showErrorMessage="1" sqref="I11:I30">
      <formula1>$AX$10:$AX$12</formula1>
    </dataValidation>
    <dataValidation type="list" allowBlank="1" showInputMessage="1" showErrorMessage="1" sqref="S31 N31 D31 C102 I31 X31">
      <formula1>#REF!</formula1>
    </dataValidation>
    <dataValidation type="list" allowBlank="1" showInputMessage="1" showErrorMessage="1" sqref="D11:D30">
      <formula1>$AV$7:$AV$12</formula1>
    </dataValidation>
  </dataValidations>
  <printOptions horizontalCentered="1" verticalCentered="1"/>
  <pageMargins left="0.23622047244094491" right="0.23622047244094491" top="0.35433070866141736" bottom="0.35433070866141736" header="0.31496062992125984" footer="0.31496062992125984"/>
  <pageSetup paperSize="5" scale="32" fitToWidth="0" orientation="landscape" r:id="rId1"/>
  <headerFooter alignWithMargins="0">
    <oddFooter>&amp;LCentre d'expertise clinique en radioprotection&amp;C&amp;A&amp;R&amp;P de  &amp;N
Performance des stations de lecture diagnostique en TDM</oddFooter>
  </headerFooter>
  <colBreaks count="1" manualBreakCount="1">
    <brk id="1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CECR</vt:lpstr>
      <vt:lpstr>Instructions</vt:lpstr>
      <vt:lpstr>Identification</vt:lpstr>
      <vt:lpstr>Synthèse de conformité</vt:lpstr>
      <vt:lpstr>Station de lecture 1</vt:lpstr>
      <vt:lpstr>Station de lecture 2</vt:lpstr>
      <vt:lpstr>Station de lecture 3</vt:lpstr>
      <vt:lpstr>Station de lecture 4</vt:lpstr>
      <vt:lpstr>Station de lecture 5</vt:lpstr>
      <vt:lpstr>Station de lecture 6</vt:lpstr>
      <vt:lpstr>Station de lecture 7</vt:lpstr>
      <vt:lpstr>Station de lecture 8</vt:lpstr>
      <vt:lpstr>Station de lecture 9</vt:lpstr>
      <vt:lpstr>Station de lecture 10</vt:lpstr>
      <vt:lpstr>Identification!Impression_des_titres</vt:lpstr>
      <vt:lpstr>CECR!Zone_d_impression</vt:lpstr>
      <vt:lpstr>Identification!Zone_d_impression</vt:lpstr>
      <vt:lpstr>Instructions!Zone_d_impression</vt:lpstr>
      <vt:lpstr>'Station de lecture 1'!Zone_d_impression</vt:lpstr>
      <vt:lpstr>'Station de lecture 10'!Zone_d_impression</vt:lpstr>
      <vt:lpstr>'Station de lecture 2'!Zone_d_impression</vt:lpstr>
      <vt:lpstr>'Station de lecture 3'!Zone_d_impression</vt:lpstr>
      <vt:lpstr>'Station de lecture 4'!Zone_d_impression</vt:lpstr>
      <vt:lpstr>'Station de lecture 5'!Zone_d_impression</vt:lpstr>
      <vt:lpstr>'Station de lecture 6'!Zone_d_impression</vt:lpstr>
      <vt:lpstr>'Station de lecture 7'!Zone_d_impression</vt:lpstr>
      <vt:lpstr>'Station de lecture 8'!Zone_d_impression</vt:lpstr>
      <vt:lpstr>'Station de lecture 9'!Zone_d_impression</vt:lpstr>
    </vt:vector>
  </TitlesOfParts>
  <Company>CHUS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Moulay Ali Nassiri</dc:creator>
  <cp:lastModifiedBy>Anne-Marie Auger</cp:lastModifiedBy>
  <cp:lastPrinted>2014-06-16T19:29:28Z</cp:lastPrinted>
  <dcterms:created xsi:type="dcterms:W3CDTF">2014-03-06T13:32:55Z</dcterms:created>
  <dcterms:modified xsi:type="dcterms:W3CDTF">2018-11-05T18:23:00Z</dcterms:modified>
</cp:coreProperties>
</file>