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600" yWindow="456" windowWidth="18936" windowHeight="6216"/>
  </bookViews>
  <sheets>
    <sheet name="Feuil2" sheetId="2" r:id="rId1"/>
  </sheets>
  <calcPr calcId="145621"/>
</workbook>
</file>

<file path=xl/calcChain.xml><?xml version="1.0" encoding="utf-8"?>
<calcChain xmlns="http://schemas.openxmlformats.org/spreadsheetml/2006/main">
  <c r="AN24" i="2" l="1"/>
  <c r="B11" i="2" s="1"/>
  <c r="K24" i="2" l="1"/>
  <c r="G16" i="2"/>
  <c r="G18" i="2" l="1"/>
  <c r="P24" i="2" s="1"/>
  <c r="U9" i="2" l="1"/>
  <c r="E23" i="2"/>
</calcChain>
</file>

<file path=xl/sharedStrings.xml><?xml version="1.0" encoding="utf-8"?>
<sst xmlns="http://schemas.openxmlformats.org/spreadsheetml/2006/main" count="40" uniqueCount="37">
  <si>
    <t>CSN</t>
  </si>
  <si>
    <t>APTS</t>
  </si>
  <si>
    <t>FIQ</t>
  </si>
  <si>
    <t>Colonne1</t>
  </si>
  <si>
    <t>Colonne2</t>
  </si>
  <si>
    <t>Quota</t>
  </si>
  <si>
    <t>Moyenne</t>
  </si>
  <si>
    <t>Colonne3</t>
  </si>
  <si>
    <t xml:space="preserve">Nombre de jours de la période normale de vacances </t>
  </si>
  <si>
    <t>(calcul automatique)</t>
  </si>
  <si>
    <r>
      <t>IMPORTANT</t>
    </r>
    <r>
      <rPr>
        <b/>
        <sz val="10"/>
        <color rgb="FFFF0000"/>
        <rFont val="Franklin Gothic Book"/>
        <family val="2"/>
      </rPr>
      <t xml:space="preserve"> : </t>
    </r>
    <r>
      <rPr>
        <b/>
        <u/>
        <sz val="10"/>
        <color rgb="FFFF0000"/>
        <rFont val="Franklin Gothic Book"/>
        <family val="2"/>
      </rPr>
      <t xml:space="preserve"> </t>
    </r>
  </si>
  <si>
    <r>
      <t xml:space="preserve">- La moyenne des quotas établis durant la « </t>
    </r>
    <r>
      <rPr>
        <b/>
        <sz val="10"/>
        <color theme="6" tint="-0.249977111117893"/>
        <rFont val="Franklin Gothic Book"/>
        <family val="2"/>
      </rPr>
      <t>période normale</t>
    </r>
    <r>
      <rPr>
        <sz val="10"/>
        <color theme="1"/>
        <rFont val="Franklin Gothic Book"/>
        <family val="2"/>
      </rPr>
      <t xml:space="preserve"> » doit être égale ou supérieure au résultat du calcul</t>
    </r>
  </si>
  <si>
    <t xml:space="preserve">  de l'étape précédente, c'est-à-dire égale ou supérieur à </t>
  </si>
  <si>
    <t xml:space="preserve">  (calcul automatique)</t>
  </si>
  <si>
    <t xml:space="preserve">  dans la zone verte pour le calcul de la moyenne. Toutefois, les cellules demeurées en blanc  doivent tout de même</t>
  </si>
  <si>
    <t xml:space="preserve">  contenir des quotas dans les calendriers officiels, mais ceux-ci ne sont pas considérés dans le calcul de la moyenne.</t>
  </si>
  <si>
    <t xml:space="preserve">L'indicateur du nombre de personnes qui peuvent quitter en vacances  </t>
  </si>
  <si>
    <t>lors d'une même semaine est de</t>
  </si>
  <si>
    <t xml:space="preserve">.  Pour cet  exercice, inscrire des quotas seulement </t>
  </si>
  <si>
    <t>SCFP</t>
  </si>
  <si>
    <t>1. Sélectionner le syndicat</t>
  </si>
  <si>
    <t>Syndicat :</t>
  </si>
  <si>
    <t>Période normale de prise de vacances</t>
  </si>
  <si>
    <r>
      <t>- La «</t>
    </r>
    <r>
      <rPr>
        <b/>
        <sz val="10"/>
        <color theme="1"/>
        <rFont val="Franklin Gothic Book"/>
        <family val="2"/>
      </rPr>
      <t xml:space="preserve"> </t>
    </r>
    <r>
      <rPr>
        <b/>
        <sz val="10"/>
        <color theme="6" tint="-0.249977111117893"/>
        <rFont val="Franklin Gothic Book"/>
        <family val="2"/>
      </rPr>
      <t>période normale</t>
    </r>
    <r>
      <rPr>
        <sz val="10"/>
        <color theme="1"/>
        <rFont val="Franklin Gothic Book"/>
        <family val="2"/>
      </rPr>
      <t xml:space="preserve"> » de prise de vacances apparaît automatiquement </t>
    </r>
    <r>
      <rPr>
        <b/>
        <sz val="10"/>
        <color theme="6" tint="-0.249977111117893"/>
        <rFont val="Franklin Gothic Book"/>
        <family val="2"/>
      </rPr>
      <t>en vert</t>
    </r>
    <r>
      <rPr>
        <sz val="10"/>
        <color theme="1"/>
        <rFont val="Franklin Gothic Book"/>
        <family val="2"/>
      </rPr>
      <t xml:space="preserve"> dans le tableau
  en fonction </t>
    </r>
    <r>
      <rPr>
        <sz val="10"/>
        <color theme="1"/>
        <rFont val="Franklin Gothic Book"/>
        <family val="2"/>
      </rPr>
      <t xml:space="preserve">du </t>
    </r>
    <r>
      <rPr>
        <b/>
        <sz val="10"/>
        <color theme="1"/>
        <rFont val="Franklin Gothic Book"/>
        <family val="2"/>
      </rPr>
      <t>syndicat choisis.</t>
    </r>
  </si>
  <si>
    <t>Étape 1 - Calcul des quotas</t>
  </si>
  <si>
    <t>Étape 2 - Détermination des quotas</t>
  </si>
  <si>
    <t>Étape 3  - Validation des quotas</t>
  </si>
  <si>
    <t xml:space="preserve">          Compléter l'information dans l'encadré ci-dessous.</t>
  </si>
  <si>
    <t xml:space="preserve">        Utilisez l'en-tête du calendrier ci-dessous en y inscrivant vos quotas pour chacune des semaines.   </t>
  </si>
  <si>
    <r>
      <t xml:space="preserve">2. Inscrire le nombre total de jours de vacances 
    à donner </t>
    </r>
    <r>
      <rPr>
        <sz val="10"/>
        <rFont val="Franklin Gothic Book"/>
        <family val="2"/>
      </rPr>
      <t xml:space="preserve">(colonne « quantum » du calendrier de vacances) </t>
    </r>
  </si>
  <si>
    <r>
      <rPr>
        <b/>
        <sz val="12"/>
        <color theme="9"/>
        <rFont val="Franklin Gothic Book"/>
        <family val="2"/>
      </rPr>
      <t xml:space="preserve">Résultat du calcul </t>
    </r>
    <r>
      <rPr>
        <sz val="11"/>
        <color theme="1"/>
        <rFont val="Franklin Gothic Book"/>
        <family val="2"/>
      </rPr>
      <t xml:space="preserve">
</t>
    </r>
    <r>
      <rPr>
        <sz val="8"/>
        <color indexed="8"/>
        <rFont val="Franklin Gothic Book"/>
        <family val="2"/>
      </rPr>
      <t>(total des jrs de vacances à donner X 75 % / nbre de jrs durant la période normale)</t>
    </r>
  </si>
  <si>
    <t>- La moyenne indiquée dans l'encadré vert à l'étape 3 (ci-dessous) s'ajustera automatiquement pour vous guider.</t>
  </si>
  <si>
    <t xml:space="preserve">          La moyenne calculée inclut les quotas inscrits dans les cellules vertes uniquement.</t>
  </si>
  <si>
    <r>
      <t>- Notez que</t>
    </r>
    <r>
      <rPr>
        <sz val="10"/>
        <color rgb="FFFF0000"/>
        <rFont val="Franklin Gothic Book"/>
        <family val="2"/>
      </rPr>
      <t xml:space="preserve"> </t>
    </r>
    <r>
      <rPr>
        <b/>
        <sz val="10"/>
        <color rgb="FFFF0000"/>
        <rFont val="Franklin Gothic Book"/>
        <family val="2"/>
      </rPr>
      <t>les quotas peuvent varier d'une semaine à l'autre</t>
    </r>
    <r>
      <rPr>
        <sz val="10"/>
        <rFont val="Franklin Gothic Book"/>
        <family val="2"/>
      </rPr>
      <t xml:space="preserve"> selon les besoins de votre secteur.</t>
    </r>
  </si>
  <si>
    <t>26 mai au 12 octobre</t>
  </si>
  <si>
    <t>13 mai au 06 octobre</t>
  </si>
  <si>
    <t>12 mai au 12 octobre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</si>
</sst>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4"/>
      <color theme="1"/>
      <name val="Franklin Gothic Book"/>
      <family val="2"/>
    </font>
    <font>
      <sz val="12"/>
      <color theme="1"/>
      <name val="Franklin Gothic Book"/>
      <family val="2"/>
    </font>
    <font>
      <b/>
      <sz val="12"/>
      <color theme="1"/>
      <name val="Franklin Gothic Book"/>
      <family val="2"/>
    </font>
    <font>
      <sz val="14"/>
      <color theme="1"/>
      <name val="Franklin Gothic Book"/>
      <family val="2"/>
    </font>
    <font>
      <sz val="10"/>
      <color theme="1"/>
      <name val="Franklin Gothic Book"/>
      <family val="2"/>
    </font>
    <font>
      <sz val="10"/>
      <color rgb="FFFF0000"/>
      <name val="Franklin Gothic Book"/>
      <family val="2"/>
    </font>
    <font>
      <b/>
      <sz val="13"/>
      <color theme="1"/>
      <name val="Franklin Gothic Book"/>
      <family val="2"/>
    </font>
    <font>
      <sz val="9"/>
      <color rgb="FFFF0000"/>
      <name val="Franklin Gothic Book"/>
      <family val="2"/>
    </font>
    <font>
      <b/>
      <u/>
      <sz val="10"/>
      <color rgb="FFFF0000"/>
      <name val="Franklin Gothic Book"/>
      <family val="2"/>
    </font>
    <font>
      <b/>
      <sz val="10"/>
      <color rgb="FFFF0000"/>
      <name val="Franklin Gothic Book"/>
      <family val="2"/>
    </font>
    <font>
      <b/>
      <sz val="10"/>
      <color theme="1"/>
      <name val="Franklin Gothic Book"/>
      <family val="2"/>
    </font>
    <font>
      <b/>
      <sz val="10"/>
      <color theme="1"/>
      <name val="Arial"/>
      <family val="2"/>
    </font>
    <font>
      <b/>
      <sz val="10"/>
      <color theme="6" tint="-0.249977111117893"/>
      <name val="Franklin Gothic Book"/>
      <family val="2"/>
    </font>
    <font>
      <sz val="14"/>
      <color theme="1"/>
      <name val="Franklin Gothic Demi"/>
      <family val="2"/>
    </font>
    <font>
      <sz val="8"/>
      <color indexed="8"/>
      <name val="Franklin Gothic Book"/>
      <family val="2"/>
    </font>
    <font>
      <b/>
      <sz val="10"/>
      <name val="Franklin Gothic Book"/>
      <family val="2"/>
    </font>
    <font>
      <b/>
      <sz val="10"/>
      <color theme="0"/>
      <name val="Franklin Gothic Book"/>
      <family val="2"/>
    </font>
    <font>
      <sz val="11"/>
      <color theme="5" tint="-0.249977111117893"/>
      <name val="Franklin Gothic Book"/>
      <family val="2"/>
    </font>
    <font>
      <b/>
      <sz val="14"/>
      <color theme="4"/>
      <name val="Franklin Gothic Book"/>
      <family val="2"/>
    </font>
    <font>
      <sz val="10"/>
      <name val="Franklin Gothic Book"/>
      <family val="2"/>
    </font>
    <font>
      <b/>
      <sz val="16"/>
      <color rgb="FF7030A0"/>
      <name val="Franklin Gothic Demi Cond"/>
      <family val="2"/>
    </font>
    <font>
      <sz val="10"/>
      <color rgb="FF7030A0"/>
      <name val="Franklin Gothic Demi Cond"/>
      <family val="2"/>
    </font>
    <font>
      <b/>
      <sz val="13"/>
      <color theme="1"/>
      <name val="Franklin Gothic Demi"/>
      <family val="2"/>
    </font>
    <font>
      <i/>
      <sz val="9"/>
      <name val="Franklin Gothic Book"/>
      <family val="2"/>
    </font>
    <font>
      <sz val="11"/>
      <name val="Franklin Gothic Book"/>
      <family val="2"/>
    </font>
    <font>
      <b/>
      <sz val="12"/>
      <name val="Franklin Gothic Book"/>
      <family val="2"/>
    </font>
    <font>
      <sz val="12"/>
      <name val="Franklin Gothic Book"/>
      <family val="2"/>
    </font>
    <font>
      <b/>
      <sz val="11"/>
      <name val="Franklin Gothic Book"/>
      <family val="2"/>
    </font>
    <font>
      <sz val="14"/>
      <name val="Franklin Gothic Demi Cond"/>
      <family val="2"/>
    </font>
    <font>
      <b/>
      <sz val="12"/>
      <color theme="9"/>
      <name val="Franklin Gothic Book"/>
      <family val="2"/>
    </font>
    <font>
      <sz val="16"/>
      <color theme="9"/>
      <name val="Franklin Gothic Demi Cond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6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1" fillId="0" borderId="0" xfId="0" applyFont="1" applyProtection="1">
      <protection locked="0"/>
    </xf>
    <xf numFmtId="0" fontId="16" fillId="2" borderId="14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1" fillId="0" borderId="0" xfId="0" applyFont="1" applyProtection="1"/>
    <xf numFmtId="0" fontId="4" fillId="3" borderId="0" xfId="0" applyFont="1" applyFill="1" applyProtection="1"/>
    <xf numFmtId="0" fontId="1" fillId="3" borderId="0" xfId="0" applyFont="1" applyFill="1" applyProtection="1"/>
    <xf numFmtId="0" fontId="6" fillId="3" borderId="0" xfId="0" applyFont="1" applyFill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quotePrefix="1" applyFont="1" applyProtection="1"/>
    <xf numFmtId="0" fontId="4" fillId="0" borderId="0" xfId="0" applyFont="1" applyProtection="1"/>
    <xf numFmtId="0" fontId="1" fillId="0" borderId="0" xfId="0" applyFont="1" applyFill="1" applyProtection="1"/>
    <xf numFmtId="0" fontId="11" fillId="0" borderId="0" xfId="0" applyFont="1" applyProtection="1"/>
    <xf numFmtId="0" fontId="7" fillId="3" borderId="0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12" xfId="0" applyFont="1" applyBorder="1" applyProtection="1"/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10" fillId="0" borderId="0" xfId="0" applyFont="1" applyFill="1" applyBorder="1" applyAlignment="1" applyProtection="1">
      <alignment vertical="top"/>
    </xf>
    <xf numFmtId="0" fontId="14" fillId="3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0" fillId="0" borderId="0" xfId="0" applyFont="1" applyProtection="1"/>
    <xf numFmtId="0" fontId="7" fillId="3" borderId="0" xfId="0" quotePrefix="1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 vertical="center"/>
    </xf>
    <xf numFmtId="0" fontId="22" fillId="3" borderId="12" xfId="0" applyFont="1" applyFill="1" applyBorder="1" applyAlignment="1" applyProtection="1">
      <alignment horizontal="left"/>
    </xf>
    <xf numFmtId="0" fontId="7" fillId="3" borderId="13" xfId="0" applyFont="1" applyFill="1" applyBorder="1" applyAlignment="1" applyProtection="1">
      <alignment horizontal="left"/>
    </xf>
    <xf numFmtId="0" fontId="8" fillId="0" borderId="0" xfId="0" applyFont="1" applyProtection="1"/>
    <xf numFmtId="165" fontId="1" fillId="0" borderId="0" xfId="0" applyNumberFormat="1" applyFont="1" applyFill="1" applyProtection="1"/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17" xfId="0" quotePrefix="1" applyFont="1" applyBorder="1" applyProtection="1"/>
    <xf numFmtId="0" fontId="7" fillId="0" borderId="18" xfId="0" applyFont="1" applyBorder="1" applyProtection="1"/>
    <xf numFmtId="0" fontId="1" fillId="3" borderId="18" xfId="0" applyFont="1" applyFill="1" applyBorder="1" applyProtection="1"/>
    <xf numFmtId="0" fontId="1" fillId="3" borderId="19" xfId="0" applyFont="1" applyFill="1" applyBorder="1" applyProtection="1"/>
    <xf numFmtId="0" fontId="7" fillId="0" borderId="2" xfId="0" applyFont="1" applyBorder="1" applyAlignment="1" applyProtection="1">
      <alignment vertical="top"/>
    </xf>
    <xf numFmtId="0" fontId="7" fillId="0" borderId="2" xfId="0" applyFont="1" applyBorder="1" applyProtection="1"/>
    <xf numFmtId="0" fontId="1" fillId="3" borderId="2" xfId="0" applyFont="1" applyFill="1" applyBorder="1" applyProtection="1"/>
    <xf numFmtId="0" fontId="1" fillId="3" borderId="21" xfId="0" applyFont="1" applyFill="1" applyBorder="1" applyProtection="1"/>
    <xf numFmtId="0" fontId="14" fillId="3" borderId="0" xfId="0" applyFont="1" applyFill="1" applyBorder="1" applyAlignment="1" applyProtection="1">
      <alignment horizontal="center"/>
    </xf>
    <xf numFmtId="0" fontId="13" fillId="3" borderId="0" xfId="0" quotePrefix="1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horizontal="right" vertical="top"/>
    </xf>
    <xf numFmtId="0" fontId="1" fillId="0" borderId="7" xfId="0" applyFont="1" applyBorder="1" applyProtection="1"/>
    <xf numFmtId="0" fontId="1" fillId="3" borderId="0" xfId="0" applyFont="1" applyFill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right"/>
    </xf>
    <xf numFmtId="0" fontId="1" fillId="0" borderId="8" xfId="0" applyFont="1" applyBorder="1" applyProtection="1"/>
    <xf numFmtId="0" fontId="13" fillId="3" borderId="11" xfId="0" applyFont="1" applyFill="1" applyBorder="1" applyAlignment="1" applyProtection="1">
      <alignment horizontal="left"/>
    </xf>
    <xf numFmtId="0" fontId="7" fillId="3" borderId="12" xfId="0" applyFont="1" applyFill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1" fontId="23" fillId="7" borderId="14" xfId="0" applyNumberFormat="1" applyFont="1" applyFill="1" applyBorder="1" applyAlignment="1" applyProtection="1">
      <alignment horizontal="center" vertical="center"/>
    </xf>
    <xf numFmtId="0" fontId="27" fillId="3" borderId="11" xfId="0" applyFont="1" applyFill="1" applyBorder="1" applyProtection="1"/>
    <xf numFmtId="0" fontId="28" fillId="3" borderId="12" xfId="0" applyFont="1" applyFill="1" applyBorder="1" applyProtection="1"/>
    <xf numFmtId="0" fontId="29" fillId="3" borderId="12" xfId="0" applyFont="1" applyFill="1" applyBorder="1" applyProtection="1"/>
    <xf numFmtId="0" fontId="27" fillId="3" borderId="13" xfId="0" applyFont="1" applyFill="1" applyBorder="1" applyProtection="1"/>
    <xf numFmtId="0" fontId="27" fillId="3" borderId="9" xfId="0" applyFont="1" applyFill="1" applyBorder="1" applyProtection="1"/>
    <xf numFmtId="0" fontId="28" fillId="3" borderId="0" xfId="0" applyFont="1" applyFill="1" applyBorder="1" applyAlignment="1" applyProtection="1">
      <alignment horizontal="right"/>
    </xf>
    <xf numFmtId="0" fontId="29" fillId="3" borderId="0" xfId="0" applyFont="1" applyFill="1" applyBorder="1" applyProtection="1"/>
    <xf numFmtId="0" fontId="27" fillId="3" borderId="10" xfId="0" applyFont="1" applyFill="1" applyBorder="1" applyProtection="1"/>
    <xf numFmtId="0" fontId="29" fillId="3" borderId="9" xfId="0" applyFont="1" applyFill="1" applyBorder="1" applyProtection="1"/>
    <xf numFmtId="0" fontId="29" fillId="3" borderId="1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0" fontId="14" fillId="0" borderId="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2" fillId="0" borderId="20" xfId="0" quotePrefix="1" applyFont="1" applyBorder="1" applyAlignment="1" applyProtection="1">
      <alignment vertical="center"/>
    </xf>
    <xf numFmtId="0" fontId="13" fillId="0" borderId="0" xfId="0" quotePrefix="1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2" fontId="9" fillId="6" borderId="3" xfId="0" applyNumberFormat="1" applyFont="1" applyFill="1" applyBorder="1" applyAlignment="1" applyProtection="1">
      <alignment horizontal="center" vertical="center"/>
    </xf>
    <xf numFmtId="2" fontId="9" fillId="6" borderId="4" xfId="0" applyNumberFormat="1" applyFont="1" applyFill="1" applyBorder="1" applyAlignment="1" applyProtection="1">
      <alignment horizontal="center" vertical="center"/>
    </xf>
    <xf numFmtId="2" fontId="9" fillId="6" borderId="5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top" wrapText="1"/>
    </xf>
    <xf numFmtId="0" fontId="13" fillId="3" borderId="6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 applyProtection="1">
      <alignment horizontal="left" vertical="center" wrapText="1"/>
    </xf>
    <xf numFmtId="0" fontId="18" fillId="4" borderId="3" xfId="0" applyFont="1" applyFill="1" applyBorder="1" applyAlignment="1" applyProtection="1">
      <alignment horizontal="left"/>
    </xf>
    <xf numFmtId="0" fontId="18" fillId="4" borderId="4" xfId="0" applyFont="1" applyFill="1" applyBorder="1" applyAlignment="1" applyProtection="1">
      <alignment horizontal="left"/>
    </xf>
    <xf numFmtId="0" fontId="18" fillId="4" borderId="5" xfId="0" applyFont="1" applyFill="1" applyBorder="1" applyAlignment="1" applyProtection="1">
      <alignment horizontal="left"/>
    </xf>
    <xf numFmtId="0" fontId="7" fillId="0" borderId="0" xfId="0" quotePrefix="1" applyFont="1" applyAlignment="1" applyProtection="1">
      <alignment vertical="top" wrapText="1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28" fillId="4" borderId="11" xfId="0" applyFont="1" applyFill="1" applyBorder="1" applyAlignment="1" applyProtection="1">
      <alignment horizontal="center"/>
    </xf>
    <xf numFmtId="0" fontId="28" fillId="4" borderId="12" xfId="0" applyFont="1" applyFill="1" applyBorder="1" applyAlignment="1" applyProtection="1">
      <alignment horizontal="center"/>
    </xf>
    <xf numFmtId="0" fontId="28" fillId="4" borderId="13" xfId="0" applyFont="1" applyFill="1" applyBorder="1" applyAlignment="1" applyProtection="1">
      <alignment horizontal="center"/>
    </xf>
    <xf numFmtId="0" fontId="30" fillId="4" borderId="6" xfId="0" applyFont="1" applyFill="1" applyBorder="1" applyAlignment="1" applyProtection="1">
      <alignment horizontal="center"/>
    </xf>
    <xf numFmtId="0" fontId="30" fillId="4" borderId="7" xfId="0" applyFont="1" applyFill="1" applyBorder="1" applyAlignment="1" applyProtection="1">
      <alignment horizontal="center"/>
    </xf>
    <xf numFmtId="0" fontId="30" fillId="4" borderId="8" xfId="0" applyFont="1" applyFill="1" applyBorder="1" applyAlignment="1" applyProtection="1">
      <alignment horizontal="center"/>
    </xf>
    <xf numFmtId="2" fontId="24" fillId="3" borderId="3" xfId="0" applyNumberFormat="1" applyFont="1" applyFill="1" applyBorder="1" applyAlignment="1" applyProtection="1">
      <alignment horizontal="center" vertical="center"/>
    </xf>
    <xf numFmtId="2" fontId="24" fillId="3" borderId="5" xfId="0" applyNumberFormat="1" applyFont="1" applyFill="1" applyBorder="1" applyAlignment="1" applyProtection="1">
      <alignment horizontal="center" vertical="center"/>
    </xf>
    <xf numFmtId="0" fontId="25" fillId="6" borderId="3" xfId="0" applyFont="1" applyFill="1" applyBorder="1" applyAlignment="1" applyProtection="1">
      <alignment horizontal="center" vertical="center"/>
    </xf>
    <xf numFmtId="0" fontId="25" fillId="6" borderId="4" xfId="0" applyFont="1" applyFill="1" applyBorder="1" applyAlignment="1" applyProtection="1">
      <alignment horizontal="center" vertical="center"/>
    </xf>
    <xf numFmtId="0" fontId="25" fillId="6" borderId="5" xfId="0" applyFont="1" applyFill="1" applyBorder="1" applyAlignment="1" applyProtection="1">
      <alignment horizontal="center" vertical="center"/>
    </xf>
    <xf numFmtId="0" fontId="13" fillId="0" borderId="12" xfId="0" quotePrefix="1" applyFont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2" fontId="33" fillId="2" borderId="16" xfId="0" applyNumberFormat="1" applyFont="1" applyFill="1" applyBorder="1" applyAlignment="1" applyProtection="1">
      <alignment horizontal="center" vertical="center"/>
    </xf>
    <xf numFmtId="2" fontId="33" fillId="2" borderId="15" xfId="0" applyNumberFormat="1" applyFont="1" applyFill="1" applyBorder="1" applyAlignment="1" applyProtection="1">
      <alignment horizontal="center" vertical="center"/>
    </xf>
    <xf numFmtId="0" fontId="18" fillId="0" borderId="11" xfId="0" quotePrefix="1" applyFont="1" applyFill="1" applyBorder="1" applyAlignment="1" applyProtection="1">
      <alignment horizontal="left" vertical="center" wrapText="1"/>
    </xf>
    <xf numFmtId="0" fontId="18" fillId="0" borderId="12" xfId="0" quotePrefix="1" applyFont="1" applyFill="1" applyBorder="1" applyAlignment="1" applyProtection="1">
      <alignment horizontal="left" vertical="center" wrapText="1"/>
    </xf>
    <xf numFmtId="0" fontId="18" fillId="0" borderId="9" xfId="0" quotePrefix="1" applyFont="1" applyFill="1" applyBorder="1" applyAlignment="1" applyProtection="1">
      <alignment horizontal="left" vertical="center" wrapText="1"/>
    </xf>
    <xf numFmtId="0" fontId="18" fillId="0" borderId="0" xfId="0" quotePrefix="1" applyFont="1" applyFill="1" applyBorder="1" applyAlignment="1" applyProtection="1">
      <alignment horizontal="left" vertical="center" wrapText="1"/>
    </xf>
    <xf numFmtId="0" fontId="18" fillId="0" borderId="6" xfId="0" quotePrefix="1" applyFont="1" applyFill="1" applyBorder="1" applyAlignment="1" applyProtection="1">
      <alignment horizontal="left" vertical="center" wrapText="1"/>
    </xf>
    <xf numFmtId="0" fontId="18" fillId="0" borderId="7" xfId="0" quotePrefix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textRotation="90"/>
    </xf>
    <xf numFmtId="0" fontId="31" fillId="4" borderId="16" xfId="0" applyFont="1" applyFill="1" applyBorder="1" applyAlignment="1" applyProtection="1">
      <alignment horizontal="center" vertical="center"/>
      <protection locked="0"/>
    </xf>
    <xf numFmtId="0" fontId="31" fillId="4" borderId="22" xfId="0" applyFont="1" applyFill="1" applyBorder="1" applyAlignment="1" applyProtection="1">
      <alignment horizontal="center" vertical="center"/>
      <protection locked="0"/>
    </xf>
    <xf numFmtId="0" fontId="31" fillId="4" borderId="15" xfId="0" applyFont="1" applyFill="1" applyBorder="1" applyAlignment="1" applyProtection="1">
      <alignment horizontal="center" vertical="center"/>
      <protection locked="0"/>
    </xf>
    <xf numFmtId="0" fontId="25" fillId="5" borderId="3" xfId="0" applyFont="1" applyFill="1" applyBorder="1" applyAlignment="1" applyProtection="1">
      <alignment horizontal="center" vertical="center"/>
    </xf>
    <xf numFmtId="0" fontId="25" fillId="5" borderId="4" xfId="0" applyFont="1" applyFill="1" applyBorder="1" applyAlignment="1" applyProtection="1">
      <alignment horizontal="center" vertical="center"/>
    </xf>
    <xf numFmtId="0" fontId="25" fillId="5" borderId="5" xfId="0" applyFont="1" applyFill="1" applyBorder="1" applyAlignment="1" applyProtection="1">
      <alignment horizontal="center" vertical="center"/>
    </xf>
    <xf numFmtId="0" fontId="25" fillId="4" borderId="3" xfId="0" applyFont="1" applyFill="1" applyBorder="1" applyAlignment="1" applyProtection="1">
      <alignment horizontal="center" vertical="center"/>
    </xf>
    <xf numFmtId="0" fontId="25" fillId="4" borderId="4" xfId="0" applyFont="1" applyFill="1" applyBorder="1" applyAlignment="1" applyProtection="1">
      <alignment horizontal="center" vertical="center"/>
    </xf>
    <xf numFmtId="0" fontId="25" fillId="4" borderId="5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18" fillId="3" borderId="7" xfId="0" quotePrefix="1" applyFont="1" applyFill="1" applyBorder="1" applyAlignment="1" applyProtection="1">
      <alignment horizontal="left" vertical="center"/>
    </xf>
    <xf numFmtId="0" fontId="18" fillId="3" borderId="7" xfId="0" applyFont="1" applyFill="1" applyBorder="1" applyAlignment="1" applyProtection="1">
      <alignment horizontal="left" vertical="center"/>
    </xf>
    <xf numFmtId="0" fontId="13" fillId="3" borderId="2" xfId="0" quotePrefix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0">
    <dxf>
      <font>
        <b/>
        <strike val="0"/>
        <outline val="0"/>
        <shadow val="0"/>
        <vertAlign val="baseline"/>
        <name val="Franklin Gothic Book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vertAlign val="baseline"/>
        <name val="Franklin Gothic Book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vertAlign val="baseline"/>
        <name val="Franklin Gothic Book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vertAlign val="baseline"/>
        <name val="Franklin Gothic Book"/>
        <scheme val="none"/>
      </font>
      <alignment horizontal="center" vertical="bottom" textRotation="0" wrapText="0" indent="0" justifyLastLine="0" shrinkToFit="0" readingOrder="0"/>
      <protection locked="0" hidden="0"/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color theme="6" tint="-0.499984740745262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A7"/>
      <color rgb="FFFFFF9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6" fmlaLink="$AM$24" fmlaRange="$AL$24:$AL$27" sel="3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5</xdr:row>
          <xdr:rowOff>213360</xdr:rowOff>
        </xdr:from>
        <xdr:to>
          <xdr:col>5</xdr:col>
          <xdr:colOff>106680</xdr:colOff>
          <xdr:row>8</xdr:row>
          <xdr:rowOff>0</xdr:rowOff>
        </xdr:to>
        <xdr:sp macro="" textlink="">
          <xdr:nvSpPr>
            <xdr:cNvPr id="1034" name="List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5</xdr:col>
      <xdr:colOff>1114425</xdr:colOff>
      <xdr:row>11</xdr:row>
      <xdr:rowOff>95250</xdr:rowOff>
    </xdr:from>
    <xdr:to>
      <xdr:col>5</xdr:col>
      <xdr:colOff>1495425</xdr:colOff>
      <xdr:row>13</xdr:row>
      <xdr:rowOff>47625</xdr:rowOff>
    </xdr:to>
    <xdr:sp macro="" textlink="">
      <xdr:nvSpPr>
        <xdr:cNvPr id="9" name="Flèche droite 8"/>
        <xdr:cNvSpPr/>
      </xdr:nvSpPr>
      <xdr:spPr>
        <a:xfrm>
          <a:off x="3467100" y="2400300"/>
          <a:ext cx="381000" cy="295275"/>
        </a:xfrm>
        <a:prstGeom prst="rightArrow">
          <a:avLst>
            <a:gd name="adj1" fmla="val 50000"/>
            <a:gd name="adj2" fmla="val 46774"/>
          </a:avLst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13</xdr:col>
      <xdr:colOff>114300</xdr:colOff>
      <xdr:row>23</xdr:row>
      <xdr:rowOff>28575</xdr:rowOff>
    </xdr:from>
    <xdr:to>
      <xdr:col>14</xdr:col>
      <xdr:colOff>133350</xdr:colOff>
      <xdr:row>23</xdr:row>
      <xdr:rowOff>228600</xdr:rowOff>
    </xdr:to>
    <xdr:sp macro="" textlink="">
      <xdr:nvSpPr>
        <xdr:cNvPr id="12" name="Flèche droite 11"/>
        <xdr:cNvSpPr/>
      </xdr:nvSpPr>
      <xdr:spPr>
        <a:xfrm>
          <a:off x="6229350" y="4162425"/>
          <a:ext cx="219075" cy="200025"/>
        </a:xfrm>
        <a:prstGeom prst="rightArrow">
          <a:avLst>
            <a:gd name="adj1" fmla="val 50000"/>
            <a:gd name="adj2" fmla="val 46774"/>
          </a:avLst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0</xdr:col>
      <xdr:colOff>38100</xdr:colOff>
      <xdr:row>3</xdr:row>
      <xdr:rowOff>28575</xdr:rowOff>
    </xdr:from>
    <xdr:to>
      <xdr:col>1</xdr:col>
      <xdr:colOff>428625</xdr:colOff>
      <xdr:row>3</xdr:row>
      <xdr:rowOff>323850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28650"/>
          <a:ext cx="4381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3</xdr:row>
      <xdr:rowOff>19049</xdr:rowOff>
    </xdr:from>
    <xdr:to>
      <xdr:col>8</xdr:col>
      <xdr:colOff>361950</xdr:colOff>
      <xdr:row>3</xdr:row>
      <xdr:rowOff>332422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619124"/>
          <a:ext cx="447675" cy="313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38100</xdr:rowOff>
    </xdr:from>
    <xdr:to>
      <xdr:col>8</xdr:col>
      <xdr:colOff>446314</xdr:colOff>
      <xdr:row>22</xdr:row>
      <xdr:rowOff>57150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4524375"/>
          <a:ext cx="446314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129266</xdr:rowOff>
    </xdr:from>
    <xdr:to>
      <xdr:col>34</xdr:col>
      <xdr:colOff>9526</xdr:colOff>
      <xdr:row>16</xdr:row>
      <xdr:rowOff>9467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10250" y="2843891"/>
          <a:ext cx="5267326" cy="4231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O23:AQ27" totalsRowShown="0" headerRowDxfId="4" dataDxfId="3">
  <autoFilter ref="AO23:AQ27"/>
  <sortState ref="AO14:AP83">
    <sortCondition ref="AO13:AO83"/>
  </sortState>
  <tableColumns count="3">
    <tableColumn id="1" name="Colonne1" dataDxfId="2"/>
    <tableColumn id="2" name="Colonne2" dataDxfId="1"/>
    <tableColumn id="3" name="Colonne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B1:AT38"/>
  <sheetViews>
    <sheetView showGridLines="0" tabSelected="1" zoomScaleNormal="100" zoomScalePageLayoutView="85" workbookViewId="0">
      <selection activeCell="K17" sqref="K17"/>
    </sheetView>
  </sheetViews>
  <sheetFormatPr baseColWidth="10" defaultColWidth="11.44140625" defaultRowHeight="15" x14ac:dyDescent="0.35"/>
  <cols>
    <col min="1" max="1" width="0.6640625" style="8" customWidth="1"/>
    <col min="2" max="2" width="17.6640625" style="8" customWidth="1"/>
    <col min="3" max="3" width="8.33203125" style="8" customWidth="1"/>
    <col min="4" max="4" width="7" style="8" customWidth="1"/>
    <col min="5" max="5" width="7.6640625" style="8" customWidth="1"/>
    <col min="6" max="6" width="22.33203125" style="8" customWidth="1"/>
    <col min="7" max="7" width="7.6640625" style="8" customWidth="1"/>
    <col min="8" max="8" width="2.6640625" style="8" customWidth="1"/>
    <col min="9" max="9" width="9.6640625" style="8" customWidth="1"/>
    <col min="10" max="36" width="3.33203125" style="8" customWidth="1"/>
    <col min="37" max="37" width="4.33203125" style="8" customWidth="1"/>
    <col min="38" max="38" width="4.33203125" style="8" hidden="1" customWidth="1"/>
    <col min="39" max="42" width="11.6640625" style="8" hidden="1" customWidth="1"/>
    <col min="43" max="43" width="34.33203125" style="8" hidden="1" customWidth="1"/>
    <col min="44" max="44" width="11.44140625" style="8" customWidth="1"/>
    <col min="45" max="16384" width="11.44140625" style="8"/>
  </cols>
  <sheetData>
    <row r="1" spans="2:46" ht="5.25" customHeight="1" thickBot="1" x14ac:dyDescent="0.35"/>
    <row r="2" spans="2:46" ht="24" customHeight="1" thickBot="1" x14ac:dyDescent="0.4">
      <c r="B2" s="127" t="s">
        <v>24</v>
      </c>
      <c r="C2" s="128"/>
      <c r="D2" s="128"/>
      <c r="E2" s="128"/>
      <c r="F2" s="128"/>
      <c r="G2" s="129"/>
      <c r="H2" s="9"/>
      <c r="I2" s="124" t="s">
        <v>25</v>
      </c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6"/>
    </row>
    <row r="3" spans="2:46" s="12" customFormat="1" ht="8.25" customHeight="1" x14ac:dyDescent="0.35">
      <c r="B3" s="130"/>
      <c r="C3" s="130"/>
      <c r="D3" s="130"/>
      <c r="E3" s="130"/>
      <c r="F3" s="130"/>
      <c r="G3" s="130"/>
      <c r="H3" s="1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1"/>
      <c r="AI3" s="11"/>
      <c r="AJ3" s="11"/>
    </row>
    <row r="4" spans="2:46" ht="28.5" customHeight="1" thickBot="1" x14ac:dyDescent="0.4">
      <c r="B4" s="132" t="s">
        <v>27</v>
      </c>
      <c r="C4" s="133"/>
      <c r="D4" s="133"/>
      <c r="E4" s="133"/>
      <c r="F4" s="133"/>
      <c r="G4" s="133"/>
      <c r="H4" s="10"/>
      <c r="I4" s="134" t="s">
        <v>28</v>
      </c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50"/>
    </row>
    <row r="5" spans="2:46" ht="16.5" customHeight="1" thickBot="1" x14ac:dyDescent="0.4">
      <c r="B5" s="87" t="s">
        <v>20</v>
      </c>
      <c r="C5" s="88"/>
      <c r="D5" s="88"/>
      <c r="E5" s="88"/>
      <c r="F5" s="88"/>
      <c r="G5" s="89"/>
      <c r="H5" s="10"/>
      <c r="I5" s="41" t="s">
        <v>10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3"/>
      <c r="AI5" s="44"/>
      <c r="AJ5" s="10"/>
    </row>
    <row r="6" spans="2:46" ht="17.25" customHeight="1" x14ac:dyDescent="0.35">
      <c r="B6" s="61"/>
      <c r="C6" s="62"/>
      <c r="D6" s="63"/>
      <c r="E6" s="63"/>
      <c r="F6" s="62"/>
      <c r="G6" s="64"/>
      <c r="H6" s="10"/>
      <c r="I6" s="75" t="s">
        <v>33</v>
      </c>
      <c r="J6" s="45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7"/>
      <c r="AI6" s="48"/>
      <c r="AJ6" s="10"/>
    </row>
    <row r="7" spans="2:46" ht="29.25" customHeight="1" x14ac:dyDescent="0.35">
      <c r="B7" s="65"/>
      <c r="C7" s="66" t="s">
        <v>21</v>
      </c>
      <c r="D7" s="67"/>
      <c r="E7" s="67"/>
      <c r="F7" s="67"/>
      <c r="G7" s="68"/>
      <c r="H7" s="10"/>
      <c r="I7" s="90" t="s">
        <v>23</v>
      </c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10"/>
      <c r="AI7" s="10"/>
      <c r="AJ7" s="10"/>
    </row>
    <row r="8" spans="2:46" ht="15" customHeight="1" thickBot="1" x14ac:dyDescent="0.4">
      <c r="B8" s="65"/>
      <c r="C8" s="67"/>
      <c r="D8" s="67"/>
      <c r="E8" s="67"/>
      <c r="F8" s="67"/>
      <c r="G8" s="68"/>
      <c r="H8" s="10"/>
      <c r="I8" s="14" t="s">
        <v>11</v>
      </c>
      <c r="AH8" s="10"/>
      <c r="AI8" s="10"/>
      <c r="AJ8" s="10"/>
      <c r="AR8" s="31"/>
    </row>
    <row r="9" spans="2:46" s="15" customFormat="1" ht="14.25" customHeight="1" thickBot="1" x14ac:dyDescent="0.4">
      <c r="B9" s="69"/>
      <c r="C9" s="67"/>
      <c r="D9" s="67"/>
      <c r="E9" s="67"/>
      <c r="F9" s="67"/>
      <c r="G9" s="70"/>
      <c r="H9" s="9"/>
      <c r="I9" s="13" t="s">
        <v>12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00">
        <f>G18</f>
        <v>0</v>
      </c>
      <c r="V9" s="101"/>
      <c r="W9" s="38" t="s">
        <v>18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9"/>
      <c r="AI9" s="9"/>
      <c r="AJ9" s="9"/>
    </row>
    <row r="10" spans="2:46" ht="15.75" customHeight="1" x14ac:dyDescent="0.35">
      <c r="B10" s="94" t="s">
        <v>22</v>
      </c>
      <c r="C10" s="95"/>
      <c r="D10" s="95"/>
      <c r="E10" s="95"/>
      <c r="F10" s="95"/>
      <c r="G10" s="96"/>
      <c r="H10" s="10"/>
      <c r="I10" s="38" t="s">
        <v>14</v>
      </c>
      <c r="J10" s="13"/>
      <c r="K10" s="13"/>
      <c r="L10" s="13"/>
      <c r="M10" s="13"/>
      <c r="P10" s="13"/>
      <c r="S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2:46" ht="15.75" customHeight="1" thickBot="1" x14ac:dyDescent="0.4">
      <c r="B11" s="97" t="str">
        <f>VLOOKUP($AN$24,$AO$23:$AQ$27,3,FALSE)</f>
        <v>12 mai au 12 octobre</v>
      </c>
      <c r="C11" s="98"/>
      <c r="D11" s="98"/>
      <c r="E11" s="98"/>
      <c r="F11" s="98"/>
      <c r="G11" s="99"/>
      <c r="H11" s="10"/>
      <c r="I11" s="38" t="s">
        <v>15</v>
      </c>
      <c r="J11" s="17"/>
      <c r="M11" s="18"/>
      <c r="N11" s="18"/>
      <c r="O11" s="18"/>
      <c r="P11" s="18"/>
      <c r="Q11" s="18"/>
      <c r="R11" s="13"/>
      <c r="S11" s="13"/>
      <c r="U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2:46" ht="15.75" customHeight="1" x14ac:dyDescent="0.35">
      <c r="B12" s="112" t="s">
        <v>29</v>
      </c>
      <c r="C12" s="113"/>
      <c r="D12" s="113"/>
      <c r="E12" s="113"/>
      <c r="F12" s="113"/>
      <c r="G12" s="121">
        <v>0</v>
      </c>
      <c r="H12" s="10"/>
      <c r="I12" s="32" t="s">
        <v>31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16"/>
      <c r="AI12" s="16"/>
      <c r="AJ12" s="16"/>
      <c r="AK12" s="118"/>
      <c r="AL12" s="118"/>
      <c r="AM12" s="118"/>
      <c r="AN12" s="118"/>
      <c r="AO12" s="118"/>
      <c r="AP12" s="118"/>
      <c r="AQ12" s="118"/>
      <c r="AR12" s="16"/>
      <c r="AS12" s="16"/>
      <c r="AT12" s="16"/>
    </row>
    <row r="13" spans="2:46" ht="8.25" customHeight="1" x14ac:dyDescent="0.35">
      <c r="B13" s="114"/>
      <c r="C13" s="115"/>
      <c r="D13" s="115"/>
      <c r="E13" s="115"/>
      <c r="F13" s="115"/>
      <c r="G13" s="122"/>
      <c r="H13" s="10"/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16"/>
      <c r="AI13" s="16"/>
      <c r="AJ13" s="16"/>
      <c r="AK13" s="22"/>
      <c r="AL13" s="22"/>
      <c r="AM13" s="22"/>
      <c r="AN13" s="22"/>
      <c r="AO13" s="22"/>
      <c r="AP13" s="22"/>
      <c r="AQ13" s="22"/>
      <c r="AR13" s="16"/>
      <c r="AS13" s="16"/>
      <c r="AT13" s="16"/>
    </row>
    <row r="14" spans="2:46" ht="13.5" customHeight="1" thickBot="1" x14ac:dyDescent="0.4">
      <c r="B14" s="116"/>
      <c r="C14" s="117"/>
      <c r="D14" s="117"/>
      <c r="E14" s="117"/>
      <c r="F14" s="117"/>
      <c r="G14" s="123"/>
      <c r="H14" s="10"/>
      <c r="I14" s="32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5"/>
      <c r="X14" s="34"/>
      <c r="Y14" s="34"/>
      <c r="Z14" s="34"/>
      <c r="AA14" s="34"/>
      <c r="AB14" s="33"/>
      <c r="AC14" s="33"/>
      <c r="AD14" s="33"/>
      <c r="AE14" s="33"/>
      <c r="AF14" s="33"/>
      <c r="AG14" s="33"/>
      <c r="AH14" s="16"/>
      <c r="AI14" s="16"/>
      <c r="AJ14" s="16"/>
      <c r="AK14" s="22"/>
      <c r="AL14" s="22"/>
      <c r="AM14" s="22"/>
      <c r="AN14" s="22"/>
      <c r="AO14" s="22"/>
      <c r="AP14" s="22"/>
      <c r="AQ14" s="22"/>
      <c r="AR14" s="16"/>
      <c r="AS14" s="16"/>
      <c r="AT14" s="16"/>
    </row>
    <row r="15" spans="2:46" ht="9.75" customHeight="1" thickBot="1" x14ac:dyDescent="0.55000000000000004">
      <c r="B15" s="1"/>
      <c r="C15" s="1"/>
      <c r="D15" s="1"/>
      <c r="E15" s="1"/>
      <c r="F15" s="1"/>
      <c r="G15" s="1"/>
      <c r="H15" s="10"/>
      <c r="AH15" s="16"/>
      <c r="AI15" s="16"/>
      <c r="AJ15" s="16"/>
      <c r="AK15" s="23"/>
      <c r="AL15" s="119"/>
      <c r="AM15" s="119"/>
      <c r="AN15" s="119"/>
      <c r="AO15" s="119"/>
      <c r="AP15" s="119"/>
      <c r="AQ15" s="119"/>
      <c r="AR15" s="16"/>
      <c r="AS15" s="16"/>
      <c r="AT15" s="16"/>
    </row>
    <row r="16" spans="2:46" ht="19.5" customHeight="1" thickBot="1" x14ac:dyDescent="0.4">
      <c r="B16" s="91" t="s">
        <v>8</v>
      </c>
      <c r="C16" s="92"/>
      <c r="D16" s="92"/>
      <c r="E16" s="92"/>
      <c r="F16" s="93"/>
      <c r="G16" s="4">
        <f>VLOOKUP($AN$24,$AO$23:$AP$27,2,FALSE)</f>
        <v>110</v>
      </c>
      <c r="H16" s="10"/>
      <c r="J16" s="71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16"/>
      <c r="AI16" s="16"/>
      <c r="AJ16" s="16"/>
      <c r="AK16" s="23"/>
      <c r="AL16" s="73"/>
      <c r="AM16" s="73"/>
      <c r="AN16" s="73"/>
      <c r="AO16" s="73"/>
      <c r="AP16" s="73"/>
      <c r="AQ16" s="73"/>
      <c r="AR16" s="16"/>
      <c r="AS16" s="16"/>
      <c r="AT16" s="16"/>
    </row>
    <row r="17" spans="2:46" ht="16.5" customHeight="1" thickBot="1" x14ac:dyDescent="0.45">
      <c r="B17" s="20"/>
      <c r="C17" s="6"/>
      <c r="D17" s="21"/>
      <c r="E17" s="5"/>
      <c r="F17" s="21"/>
      <c r="G17" s="52" t="s">
        <v>9</v>
      </c>
      <c r="H17" s="10"/>
      <c r="I17" s="19" t="s">
        <v>5</v>
      </c>
      <c r="J17" s="49"/>
      <c r="K17" s="25">
        <v>3</v>
      </c>
      <c r="L17" s="25">
        <v>4</v>
      </c>
      <c r="M17" s="25">
        <v>4</v>
      </c>
      <c r="N17" s="25">
        <v>4</v>
      </c>
      <c r="O17" s="25">
        <v>3</v>
      </c>
      <c r="P17" s="25">
        <v>3</v>
      </c>
      <c r="Q17" s="25">
        <v>3</v>
      </c>
      <c r="R17" s="25">
        <v>1</v>
      </c>
      <c r="S17" s="25">
        <v>1</v>
      </c>
      <c r="T17" s="25">
        <v>3</v>
      </c>
      <c r="U17" s="25">
        <v>3</v>
      </c>
      <c r="V17" s="25">
        <v>3</v>
      </c>
      <c r="W17" s="25">
        <v>3</v>
      </c>
      <c r="X17" s="25">
        <v>3</v>
      </c>
      <c r="Y17" s="25">
        <v>3</v>
      </c>
      <c r="Z17" s="25">
        <v>3</v>
      </c>
      <c r="AA17" s="25">
        <v>2</v>
      </c>
      <c r="AB17" s="25">
        <v>2</v>
      </c>
      <c r="AC17" s="25">
        <v>2</v>
      </c>
      <c r="AD17" s="25">
        <v>3</v>
      </c>
      <c r="AE17" s="25">
        <v>3</v>
      </c>
      <c r="AF17" s="25">
        <v>3</v>
      </c>
      <c r="AG17" s="25">
        <v>2</v>
      </c>
      <c r="AH17" s="25">
        <v>2</v>
      </c>
      <c r="AI17" s="16"/>
      <c r="AJ17" s="16"/>
      <c r="AK17" s="120"/>
      <c r="AL17" s="74"/>
      <c r="AM17" s="74"/>
      <c r="AN17" s="74"/>
      <c r="AO17" s="74"/>
      <c r="AP17" s="74"/>
      <c r="AQ17" s="74"/>
      <c r="AR17" s="16"/>
      <c r="AS17" s="16"/>
      <c r="AT17" s="39"/>
    </row>
    <row r="18" spans="2:46" ht="12" customHeight="1" x14ac:dyDescent="0.35">
      <c r="B18" s="106" t="s">
        <v>30</v>
      </c>
      <c r="C18" s="107"/>
      <c r="D18" s="107"/>
      <c r="E18" s="107"/>
      <c r="F18" s="107"/>
      <c r="G18" s="110">
        <f>G12*0.75/G16</f>
        <v>0</v>
      </c>
      <c r="H18" s="10"/>
      <c r="I18" s="22"/>
      <c r="J18" s="22"/>
      <c r="K18" s="22"/>
      <c r="L18" s="22"/>
      <c r="M18" s="22"/>
      <c r="N18" s="22"/>
      <c r="O18" s="22"/>
      <c r="P18" s="22"/>
      <c r="Q18" s="22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22"/>
      <c r="AD18" s="22"/>
      <c r="AE18" s="22"/>
      <c r="AF18" s="22"/>
      <c r="AG18" s="22"/>
      <c r="AH18" s="16"/>
      <c r="AI18" s="16"/>
      <c r="AJ18" s="16"/>
      <c r="AK18" s="120"/>
      <c r="AL18" s="74"/>
      <c r="AM18" s="74"/>
      <c r="AN18" s="74"/>
      <c r="AO18" s="74"/>
      <c r="AP18" s="74"/>
      <c r="AQ18" s="74"/>
      <c r="AR18" s="16"/>
      <c r="AS18" s="16"/>
      <c r="AT18" s="16"/>
    </row>
    <row r="19" spans="2:46" ht="24" customHeight="1" thickBot="1" x14ac:dyDescent="0.4">
      <c r="B19" s="108"/>
      <c r="C19" s="109"/>
      <c r="D19" s="109"/>
      <c r="E19" s="109"/>
      <c r="F19" s="109"/>
      <c r="G19" s="111"/>
      <c r="H19" s="10"/>
      <c r="AJ19" s="74"/>
      <c r="AK19" s="120"/>
      <c r="AL19" s="74"/>
      <c r="AM19" s="74"/>
      <c r="AN19" s="74"/>
      <c r="AO19" s="74"/>
      <c r="AP19" s="74"/>
      <c r="AQ19" s="74"/>
      <c r="AR19" s="16"/>
      <c r="AS19" s="16"/>
      <c r="AT19" s="16"/>
    </row>
    <row r="20" spans="2:46" ht="13.5" customHeight="1" thickBot="1" x14ac:dyDescent="0.45">
      <c r="B20" s="20"/>
      <c r="C20" s="7"/>
      <c r="D20" s="21"/>
      <c r="E20" s="7"/>
      <c r="F20" s="51"/>
      <c r="G20" s="52" t="s">
        <v>9</v>
      </c>
      <c r="H20" s="10"/>
      <c r="AJ20" s="74"/>
      <c r="AK20" s="120"/>
      <c r="AL20" s="74"/>
      <c r="AM20" s="74"/>
      <c r="AN20" s="74"/>
      <c r="AO20" s="74"/>
      <c r="AP20" s="74"/>
      <c r="AQ20" s="74"/>
      <c r="AR20" s="16"/>
      <c r="AS20" s="16"/>
      <c r="AT20" s="16"/>
    </row>
    <row r="21" spans="2:46" ht="24" customHeight="1" thickBot="1" x14ac:dyDescent="0.4">
      <c r="B21" s="2"/>
      <c r="C21" s="2"/>
      <c r="D21" s="2"/>
      <c r="E21" s="2"/>
      <c r="F21" s="2"/>
      <c r="G21" s="2"/>
      <c r="H21" s="10"/>
      <c r="I21" s="102" t="s">
        <v>26</v>
      </c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4"/>
      <c r="AJ21" s="16"/>
      <c r="AK21" s="120"/>
      <c r="AL21" s="74"/>
      <c r="AM21" s="74"/>
      <c r="AN21" s="74"/>
      <c r="AO21" s="74"/>
      <c r="AP21" s="74"/>
      <c r="AQ21" s="74"/>
      <c r="AR21" s="16"/>
      <c r="AS21" s="16"/>
      <c r="AT21" s="16"/>
    </row>
    <row r="22" spans="2:46" ht="22.5" customHeight="1" thickBot="1" x14ac:dyDescent="0.4">
      <c r="B22" s="57" t="s">
        <v>16</v>
      </c>
      <c r="C22" s="58"/>
      <c r="D22" s="58"/>
      <c r="E22" s="59"/>
      <c r="F22" s="36"/>
      <c r="G22" s="37"/>
      <c r="H22" s="10"/>
      <c r="I22" s="105" t="s">
        <v>32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</row>
    <row r="23" spans="2:46" ht="22.5" customHeight="1" thickBot="1" x14ac:dyDescent="0.4">
      <c r="B23" s="85" t="s">
        <v>17</v>
      </c>
      <c r="C23" s="86"/>
      <c r="D23" s="86"/>
      <c r="E23" s="60">
        <f>IF(G18&lt;0.5,1,(ROUND(G18,0)))</f>
        <v>1</v>
      </c>
      <c r="F23" s="53"/>
      <c r="G23" s="56"/>
      <c r="H23" s="10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16"/>
      <c r="AK23" s="16"/>
      <c r="AL23" s="3"/>
      <c r="AM23" s="3"/>
      <c r="AN23" s="3"/>
      <c r="AO23" s="40" t="s">
        <v>3</v>
      </c>
      <c r="AP23" s="40" t="s">
        <v>4</v>
      </c>
      <c r="AQ23" s="29" t="s">
        <v>7</v>
      </c>
      <c r="AR23" s="16"/>
      <c r="AS23" s="16"/>
      <c r="AT23" s="16"/>
    </row>
    <row r="24" spans="2:46" ht="16.5" customHeight="1" thickBot="1" x14ac:dyDescent="0.4">
      <c r="B24" s="10"/>
      <c r="D24" s="10"/>
      <c r="E24" s="10"/>
      <c r="F24" s="54"/>
      <c r="G24" s="55" t="s">
        <v>9</v>
      </c>
      <c r="H24" s="10"/>
      <c r="I24" s="79" t="s">
        <v>6</v>
      </c>
      <c r="J24" s="80"/>
      <c r="K24" s="81">
        <f>IF($B$11=$AQ$24,AVERAGE($O$17:$AH$17),IF($B$11=$AQ$25,AVERAGE($M$17:$AG$17),IF($B$11=$AQ$26,AVERAGE(M17:AH17),"N/A")))</f>
        <v>2.6818181818181817</v>
      </c>
      <c r="L24" s="82"/>
      <c r="M24" s="83"/>
      <c r="P24" s="84" t="str">
        <f>IF(G12=AR2,"Complétez les étapes 1 et 2",IF(K24=G18,"OK quotas adéquats",IF(G18&lt;=0.5,"tentez d'avoir une moyenne se rapprochant le plus possible de 1",IF(K24&gt;G18+0.5,"quotas trop élevés, révisez à la baisse les quotas déterminés à l'étape 2",IF(K24&gt;=G18,"OK quotas adéquats","Quotas insuffisants, révisez à la hausse les quotas puisqu’ils ne permettent pas à toutes les personnes salariées d’avoir des vacances")))))</f>
        <v>Complétez les étapes 1 et 2</v>
      </c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16"/>
      <c r="AK24" s="16"/>
      <c r="AL24" s="78" t="s">
        <v>2</v>
      </c>
      <c r="AM24" s="27">
        <v>3</v>
      </c>
      <c r="AN24" s="28">
        <f>ROUND(AM24,0)</f>
        <v>3</v>
      </c>
      <c r="AO24" s="40">
        <v>1</v>
      </c>
      <c r="AP24" s="40">
        <v>100</v>
      </c>
      <c r="AQ24" s="29" t="s">
        <v>34</v>
      </c>
      <c r="AR24" s="16"/>
      <c r="AS24" s="16"/>
      <c r="AT24" s="16"/>
    </row>
    <row r="25" spans="2:46" ht="16.5" customHeight="1" x14ac:dyDescent="0.35">
      <c r="I25" s="51" t="s">
        <v>13</v>
      </c>
      <c r="J25" s="24"/>
      <c r="K25" s="24"/>
      <c r="L25" s="24"/>
      <c r="M25" s="24"/>
      <c r="N25" s="24"/>
      <c r="O25" s="2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16"/>
      <c r="AK25" s="16"/>
      <c r="AL25" s="78" t="s">
        <v>19</v>
      </c>
      <c r="AM25" s="26"/>
      <c r="AN25" s="26"/>
      <c r="AO25" s="40">
        <v>2</v>
      </c>
      <c r="AP25" s="40">
        <v>105</v>
      </c>
      <c r="AQ25" s="29" t="s">
        <v>35</v>
      </c>
      <c r="AR25" s="16"/>
      <c r="AS25" s="16"/>
      <c r="AT25" s="16"/>
    </row>
    <row r="26" spans="2:46" ht="19.5" customHeight="1" x14ac:dyDescent="0.35">
      <c r="I26" s="23"/>
      <c r="J26" s="23"/>
      <c r="K26" s="23"/>
      <c r="L26" s="23"/>
      <c r="M26" s="23"/>
      <c r="N26" s="23"/>
      <c r="O26" s="23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L26" s="78" t="s">
        <v>0</v>
      </c>
      <c r="AM26" s="26"/>
      <c r="AN26" s="26"/>
      <c r="AO26" s="30">
        <v>3</v>
      </c>
      <c r="AP26" s="30">
        <v>110</v>
      </c>
      <c r="AQ26" s="29" t="s">
        <v>36</v>
      </c>
    </row>
    <row r="27" spans="2:46" ht="19.5" customHeight="1" x14ac:dyDescent="0.35">
      <c r="I27" s="16"/>
      <c r="J27" s="16"/>
      <c r="K27" s="16"/>
      <c r="L27" s="16"/>
      <c r="M27" s="16"/>
      <c r="N27" s="16"/>
      <c r="O27" s="16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L27" s="78" t="s">
        <v>1</v>
      </c>
      <c r="AM27" s="3"/>
      <c r="AN27" s="3"/>
      <c r="AO27" s="30">
        <v>4</v>
      </c>
      <c r="AP27" s="30">
        <v>100</v>
      </c>
      <c r="AQ27" s="29" t="s">
        <v>34</v>
      </c>
    </row>
    <row r="30" spans="2:46" x14ac:dyDescent="0.35">
      <c r="I30" s="16"/>
      <c r="J30" s="16"/>
      <c r="K30" s="16"/>
      <c r="L30" s="16"/>
      <c r="M30" s="16"/>
    </row>
    <row r="31" spans="2:46" x14ac:dyDescent="0.35">
      <c r="I31" s="16"/>
      <c r="J31" s="16"/>
      <c r="K31" s="16"/>
      <c r="L31" s="16"/>
      <c r="M31" s="16"/>
    </row>
    <row r="32" spans="2:46" x14ac:dyDescent="0.35">
      <c r="I32" s="16"/>
      <c r="J32" s="16"/>
      <c r="K32" s="16"/>
      <c r="L32" s="16"/>
      <c r="M32" s="16"/>
    </row>
    <row r="33" spans="9:13" x14ac:dyDescent="0.35">
      <c r="I33" s="16"/>
      <c r="J33" s="16"/>
      <c r="K33" s="16"/>
      <c r="L33" s="16"/>
      <c r="M33" s="16"/>
    </row>
    <row r="34" spans="9:13" x14ac:dyDescent="0.35">
      <c r="I34" s="16"/>
      <c r="J34" s="16"/>
      <c r="K34" s="16"/>
      <c r="L34" s="16"/>
      <c r="M34" s="16"/>
    </row>
    <row r="35" spans="9:13" x14ac:dyDescent="0.35">
      <c r="I35" s="16"/>
      <c r="J35" s="16"/>
      <c r="K35" s="16"/>
      <c r="L35" s="16"/>
      <c r="M35" s="16"/>
    </row>
    <row r="36" spans="9:13" x14ac:dyDescent="0.35">
      <c r="I36" s="16"/>
      <c r="J36" s="16"/>
      <c r="K36" s="16"/>
      <c r="L36" s="16"/>
      <c r="M36" s="16"/>
    </row>
    <row r="37" spans="9:13" x14ac:dyDescent="0.35">
      <c r="I37" s="16"/>
      <c r="J37" s="16"/>
      <c r="K37" s="16"/>
      <c r="L37" s="16"/>
      <c r="M37" s="16"/>
    </row>
    <row r="38" spans="9:13" x14ac:dyDescent="0.35">
      <c r="I38" s="16"/>
      <c r="J38" s="16"/>
      <c r="K38" s="16"/>
      <c r="L38" s="16"/>
      <c r="M38" s="16"/>
    </row>
  </sheetData>
  <sheetProtection sheet="1" objects="1" scenarios="1" selectLockedCells="1" pivotTables="0"/>
  <dataConsolidate topLabels="1">
    <dataRefs count="1">
      <dataRef ref="I6:W11" sheet="Feuil2"/>
    </dataRefs>
  </dataConsolidate>
  <mergeCells count="25">
    <mergeCell ref="AK12:AQ12"/>
    <mergeCell ref="AL15:AQ15"/>
    <mergeCell ref="AK17:AK21"/>
    <mergeCell ref="G12:G14"/>
    <mergeCell ref="I2:AI2"/>
    <mergeCell ref="B2:G2"/>
    <mergeCell ref="B3:G3"/>
    <mergeCell ref="I3:AG3"/>
    <mergeCell ref="B4:G4"/>
    <mergeCell ref="I4:AI4"/>
    <mergeCell ref="I24:J24"/>
    <mergeCell ref="K24:M24"/>
    <mergeCell ref="P24:AI27"/>
    <mergeCell ref="B23:D23"/>
    <mergeCell ref="B5:G5"/>
    <mergeCell ref="I7:AG7"/>
    <mergeCell ref="B16:F16"/>
    <mergeCell ref="B10:G10"/>
    <mergeCell ref="B11:G11"/>
    <mergeCell ref="U9:V9"/>
    <mergeCell ref="I21:AI21"/>
    <mergeCell ref="I22:AI22"/>
    <mergeCell ref="B18:F19"/>
    <mergeCell ref="G18:G19"/>
    <mergeCell ref="B12:F14"/>
  </mergeCells>
  <conditionalFormatting sqref="P24">
    <cfRule type="expression" dxfId="9" priority="12">
      <formula>P24&lt;&gt;"OK"</formula>
    </cfRule>
    <cfRule type="expression" dxfId="8" priority="13">
      <formula>P24="OK"</formula>
    </cfRule>
  </conditionalFormatting>
  <conditionalFormatting sqref="M17:AG17">
    <cfRule type="expression" dxfId="7" priority="43">
      <formula>$B$11="13 mai au 06 octobre"</formula>
    </cfRule>
  </conditionalFormatting>
  <conditionalFormatting sqref="O17:AH17">
    <cfRule type="expression" dxfId="6" priority="44">
      <formula>$B$11="26 mai au 12 octobre"</formula>
    </cfRule>
  </conditionalFormatting>
  <conditionalFormatting sqref="M17:AH17">
    <cfRule type="expression" dxfId="5" priority="42">
      <formula>$B$11="12 mai au 12 octobre"</formula>
    </cfRule>
  </conditionalFormatting>
  <dataValidations count="2">
    <dataValidation type="whole" operator="greaterThanOrEqual" allowBlank="1" showInputMessage="1" showErrorMessage="1" sqref="K17:AH17">
      <formula1>1</formula1>
    </dataValidation>
    <dataValidation operator="notEqual" allowBlank="1" showInputMessage="1" showErrorMessage="1" sqref="G12:G14"/>
  </dataValidations>
  <pageMargins left="0.7" right="0.7" top="0.75" bottom="0.75" header="0.3" footer="0.3"/>
  <pageSetup paperSize="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List Box 10">
              <controlPr locked="0" defaultSize="0" autoLine="0" autoPict="0">
                <anchor moveWithCells="1">
                  <from>
                    <xdr:col>3</xdr:col>
                    <xdr:colOff>99060</xdr:colOff>
                    <xdr:row>5</xdr:row>
                    <xdr:rowOff>213360</xdr:rowOff>
                  </from>
                  <to>
                    <xdr:col>5</xdr:col>
                    <xdr:colOff>106680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CIUSSS de l'Estrie - CHUS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Outil de calcul des quotas sans horaire 7/7</dc:title>
  <dc:creator>CIUSSS de l'Estrie - CHUS</dc:creator>
  <cp:lastModifiedBy>Caroline Smith</cp:lastModifiedBy>
  <cp:lastPrinted>2021-02-08T21:04:47Z</cp:lastPrinted>
  <dcterms:created xsi:type="dcterms:W3CDTF">2017-12-07T19:49:11Z</dcterms:created>
  <dcterms:modified xsi:type="dcterms:W3CDTF">2024-01-11T15:35:24Z</dcterms:modified>
</cp:coreProperties>
</file>